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Berka\Downloads\"/>
    </mc:Choice>
  </mc:AlternateContent>
  <xr:revisionPtr revIDLastSave="0" documentId="13_ncr:1_{0F5CCE47-FEFE-408F-A908-8B22D053752C}" xr6:coauthVersionLast="47" xr6:coauthVersionMax="47" xr10:uidLastSave="{00000000-0000-0000-0000-000000000000}"/>
  <bookViews>
    <workbookView xWindow="-120" yWindow="-120" windowWidth="29040" windowHeight="15720" activeTab="1" xr2:uid="{00000000-000D-0000-FFFF-FFFF00000000}"/>
  </bookViews>
  <sheets>
    <sheet name="Setup" sheetId="1" r:id="rId1"/>
    <sheet name="Seslendirme Ücret Hesaplam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2" l="1"/>
  <c r="E25" i="2"/>
  <c r="K18" i="2"/>
  <c r="J18" i="2" s="1"/>
  <c r="E18" i="2"/>
  <c r="D18" i="2" s="1"/>
  <c r="K17" i="2"/>
  <c r="J17" i="2" s="1"/>
  <c r="E17" i="2"/>
  <c r="D17" i="2" s="1"/>
  <c r="K16" i="2"/>
  <c r="J16" i="2" s="1"/>
  <c r="E16" i="2"/>
  <c r="D16" i="2" s="1"/>
  <c r="K15" i="2"/>
  <c r="J15" i="2" s="1"/>
  <c r="E15" i="2"/>
  <c r="D15" i="2" s="1"/>
  <c r="E13" i="2"/>
  <c r="D13" i="2" s="1"/>
  <c r="C11" i="2"/>
  <c r="D11" i="2" s="1"/>
  <c r="D8" i="2"/>
  <c r="F8" i="2" s="1"/>
  <c r="H3" i="2"/>
  <c r="V41" i="1"/>
  <c r="V40" i="1"/>
  <c r="V39" i="1"/>
  <c r="V38" i="1"/>
  <c r="V37" i="1"/>
  <c r="V36" i="1"/>
  <c r="V35" i="1"/>
  <c r="V34" i="1"/>
  <c r="V33" i="1"/>
  <c r="V32" i="1"/>
  <c r="V31" i="1"/>
  <c r="V30" i="1"/>
  <c r="V29" i="1"/>
  <c r="V28" i="1"/>
  <c r="V27" i="1"/>
  <c r="V26" i="1"/>
  <c r="W25" i="1"/>
  <c r="W30" i="1" s="1"/>
  <c r="W35" i="1" s="1"/>
  <c r="W40" i="1" s="1"/>
  <c r="V25" i="1"/>
  <c r="W24" i="1"/>
  <c r="W29" i="1" s="1"/>
  <c r="W34" i="1" s="1"/>
  <c r="W39" i="1" s="1"/>
  <c r="V24" i="1"/>
  <c r="W23" i="1"/>
  <c r="W28" i="1" s="1"/>
  <c r="W33" i="1" s="1"/>
  <c r="W38" i="1" s="1"/>
  <c r="V23" i="1"/>
  <c r="W22" i="1"/>
  <c r="W27" i="1" s="1"/>
  <c r="W32" i="1" s="1"/>
  <c r="W37" i="1" s="1"/>
  <c r="V22" i="1"/>
  <c r="W21" i="1"/>
  <c r="V21" i="1"/>
  <c r="V20" i="1"/>
  <c r="V19" i="1"/>
  <c r="V18" i="1"/>
  <c r="W17" i="1"/>
  <c r="V17" i="1"/>
  <c r="W16" i="1"/>
  <c r="V16" i="1"/>
  <c r="W15" i="1"/>
  <c r="W20" i="1" s="1"/>
  <c r="V15" i="1"/>
  <c r="AE14" i="1"/>
  <c r="AE15" i="1" s="1"/>
  <c r="AE16" i="1" s="1"/>
  <c r="AE17" i="1" s="1"/>
  <c r="AE18" i="1" s="1"/>
  <c r="AE19" i="1" s="1"/>
  <c r="W14" i="1"/>
  <c r="W19" i="1" s="1"/>
  <c r="V14" i="1"/>
  <c r="W13" i="1"/>
  <c r="W18" i="1" s="1"/>
  <c r="V13" i="1"/>
  <c r="W12" i="1"/>
  <c r="V12" i="1"/>
  <c r="W11" i="1"/>
  <c r="V11" i="1"/>
  <c r="W10" i="1"/>
  <c r="V10" i="1"/>
  <c r="W9" i="1"/>
  <c r="V9" i="1"/>
  <c r="AE8" i="1"/>
  <c r="AE9" i="1" s="1"/>
  <c r="AE10" i="1" s="1"/>
  <c r="AE11" i="1" s="1"/>
  <c r="AE12" i="1" s="1"/>
  <c r="AE13" i="1" s="1"/>
  <c r="AE20" i="1" s="1"/>
  <c r="AE21" i="1" s="1"/>
  <c r="AE22" i="1" s="1"/>
  <c r="AE23" i="1" s="1"/>
  <c r="AE24" i="1" s="1"/>
  <c r="AE25" i="1" s="1"/>
  <c r="W8" i="1"/>
  <c r="V8" i="1"/>
  <c r="AE7" i="1"/>
  <c r="AD7" i="1"/>
  <c r="W7" i="1"/>
  <c r="V7" i="1"/>
  <c r="AE6" i="1"/>
  <c r="AD6" i="1"/>
  <c r="W6" i="1"/>
  <c r="V6" i="1"/>
  <c r="AE5" i="1"/>
  <c r="AD5" i="1"/>
  <c r="V5" i="1"/>
  <c r="AE4" i="1"/>
  <c r="AD4" i="1"/>
  <c r="W4" i="1"/>
  <c r="V4" i="1"/>
  <c r="AE3" i="1"/>
  <c r="AD3" i="1"/>
  <c r="W3" i="1"/>
  <c r="V3" i="1"/>
  <c r="AE2" i="1"/>
  <c r="AD2" i="1"/>
  <c r="W2" i="1"/>
  <c r="V2" i="1"/>
  <c r="D9" i="2" l="1"/>
  <c r="F9" i="2" s="1"/>
  <c r="H8" i="2" s="1"/>
  <c r="I20" i="2"/>
  <c r="H20" i="2" l="1"/>
  <c r="H22" i="2" s="1"/>
  <c r="H2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8" authorId="0" shapeId="0" xr:uid="{00000000-0006-0000-0100-000001000000}">
      <text>
        <r>
          <rPr>
            <sz val="12"/>
            <rFont val="Calibri"/>
            <scheme val="minor"/>
          </rPr>
          <t>IF "NOT" FGR</t>
        </r>
      </text>
    </comment>
    <comment ref="D9" authorId="0" shapeId="0" xr:uid="{00000000-0006-0000-0100-000002000000}">
      <text>
        <r>
          <rPr>
            <sz val="12"/>
            <rFont val="Calibri"/>
            <scheme val="minor"/>
          </rPr>
          <t>IF FGR</t>
        </r>
      </text>
    </comment>
  </commentList>
</comments>
</file>

<file path=xl/sharedStrings.xml><?xml version="1.0" encoding="utf-8"?>
<sst xmlns="http://schemas.openxmlformats.org/spreadsheetml/2006/main" count="261" uniqueCount="169">
  <si>
    <t>&lt;3 sene</t>
  </si>
  <si>
    <t>&gt;3 sene</t>
  </si>
  <si>
    <t>Hak Devri Yüzdeleri</t>
  </si>
  <si>
    <t>T/F</t>
  </si>
  <si>
    <t>Rol Türü</t>
  </si>
  <si>
    <t>DİL</t>
  </si>
  <si>
    <t>E/H (Sinema)</t>
  </si>
  <si>
    <t>E/H (Senkron)</t>
  </si>
  <si>
    <t>Rol ref</t>
  </si>
  <si>
    <t>Taban Performans</t>
  </si>
  <si>
    <t>Rabarba</t>
  </si>
  <si>
    <t>Rabarba Sinema</t>
  </si>
  <si>
    <t>Rabarba HD</t>
  </si>
  <si>
    <t>Rabarba Süreler</t>
  </si>
  <si>
    <t>Rabarba Ref</t>
  </si>
  <si>
    <t>Hak Devri Süre</t>
  </si>
  <si>
    <t>Hak devri Tanımları</t>
  </si>
  <si>
    <t>Hak Devri Ref</t>
  </si>
  <si>
    <t>22DK</t>
  </si>
  <si>
    <t>23-45DK</t>
  </si>
  <si>
    <t>46DK+</t>
  </si>
  <si>
    <t>Süresiz</t>
  </si>
  <si>
    <t>Başrol</t>
  </si>
  <si>
    <t>Yabancı Dil</t>
  </si>
  <si>
    <t>Evet</t>
  </si>
  <si>
    <t>2 Yıl</t>
  </si>
  <si>
    <t>3-S</t>
  </si>
  <si>
    <t>OTT'de Yayın</t>
  </si>
  <si>
    <t>OTT'de Yayın2 YılHayır</t>
  </si>
  <si>
    <t>(i)RBR/Figürasyon rol kategorisi, Fikir ve Sanat Eserleri Kanunu (FSEK) çerçevesinde hak devrine konu değildir. Bu sebeple hak devri bedeli hesaplanmaz. Bu kategorideki rollerin ücretleri, protokol kapsamında seslendirme projesinin genel hak devri modeli ve yayın süresine göre değişkenlik gösterebilmektedir. Eğer Projenin süresini bilmiyorsanız bu formda RBR/Figürasyon ücreti,  en düşük rakam olan 126,00 TL olarak gözükecektir. Kaydı alacağınız stüdyodan projenin yayın süresi ve hak devri süresini öğrenerek doğru rakamı hesaplayabilirsiniz.</t>
  </si>
  <si>
    <t>Asenkron</t>
  </si>
  <si>
    <t>Yayın Hakları</t>
  </si>
  <si>
    <t xml:space="preserve">OTT </t>
  </si>
  <si>
    <t>2. Derece Rol</t>
  </si>
  <si>
    <t>Türkçe</t>
  </si>
  <si>
    <t>Hayır</t>
  </si>
  <si>
    <t>3 Yıl</t>
  </si>
  <si>
    <t>2345DK</t>
  </si>
  <si>
    <t>DVD/Bluray Dağıtımı</t>
  </si>
  <si>
    <t>DVD/Bluray Dağıtımı2 YılHayır</t>
  </si>
  <si>
    <t>(i) Bu kategorideki rollerin ücret hesaplaması ile ilgili açıklamayı formun altında görebilirsiniz.</t>
  </si>
  <si>
    <t>DVD-VCD-Bluray</t>
  </si>
  <si>
    <t>3. Derece Rol</t>
  </si>
  <si>
    <t>5 Yıl</t>
  </si>
  <si>
    <t>3+S</t>
  </si>
  <si>
    <t>Sinemada Gösterim</t>
  </si>
  <si>
    <t>Sinemada Gösterim2 YılHayır</t>
  </si>
  <si>
    <t>Sinema</t>
  </si>
  <si>
    <t>FGR/Rabarba</t>
  </si>
  <si>
    <t>TV'de ve Kapalı Devre Sistemlerde Yayın</t>
  </si>
  <si>
    <t>TV'de ve Kapalı Devre Sistemlerde Yayın2 YılHayır</t>
  </si>
  <si>
    <t>Karasal Ve Diğer</t>
  </si>
  <si>
    <t>Tek Anlatıcı</t>
  </si>
  <si>
    <t>Başka Bir OTT'ye Satış</t>
  </si>
  <si>
    <t>Başka Bir OTT'ye Satış2 YılHayır</t>
  </si>
  <si>
    <t>Yeniden Satış Hakları</t>
  </si>
  <si>
    <t>Başka Bir DVD/Bluray Dağıtıcısına Satış</t>
  </si>
  <si>
    <t>Başka Bir DVD/Bluray Dağıtıcısına Satış2 YılHayır</t>
  </si>
  <si>
    <t>Film-Dizi</t>
  </si>
  <si>
    <t>Yabancı DilEvet3-S22DK</t>
  </si>
  <si>
    <t>Başka Bir TV ve Kapalı Devre Sisteme Satış</t>
  </si>
  <si>
    <t>Başka Bir TV ve Kapalı Devre Sisteme Satış2 YılHayır</t>
  </si>
  <si>
    <t>Yabancı DilEvet3-S2345DK</t>
  </si>
  <si>
    <t>Bütün haklarımı devrediyorum</t>
  </si>
  <si>
    <t>Bütün haklarımı devrediyorum2 YılHayır</t>
  </si>
  <si>
    <t>Toplu Hak Devri</t>
  </si>
  <si>
    <t>Sinema Hariç (All Inc. Non-theatrical)</t>
  </si>
  <si>
    <t>Yabancı DilEvet3-S46DK+</t>
  </si>
  <si>
    <t>Diğer Muhtelif Haklar</t>
  </si>
  <si>
    <t>Diğer Muhtelif Haklar2 YılHayır</t>
  </si>
  <si>
    <t>Sinema Dahil (All Inc. Theatrical)</t>
  </si>
  <si>
    <t>Yabancı DilEvet3+S22DK</t>
  </si>
  <si>
    <t>OTT'de Yayın3 YılHayır</t>
  </si>
  <si>
    <t>Muhtelif Haklar</t>
  </si>
  <si>
    <t>Yabancı DilEvet3+S2345DK</t>
  </si>
  <si>
    <t>DVD/Bluray Dağıtımı3 YılHayır</t>
  </si>
  <si>
    <t>Sinema (Film, Animasyon)</t>
  </si>
  <si>
    <t>Yabancı DilEvet3+S46DK+</t>
  </si>
  <si>
    <t>Sinemada Gösterim3 YılHayır</t>
  </si>
  <si>
    <t>TürkçeHayır3-S22DK</t>
  </si>
  <si>
    <t>TV'de ve Kapalı Devre Sistemlerde Yayın3 YılHayır</t>
  </si>
  <si>
    <t>TürkçeHayır3-S2345DK</t>
  </si>
  <si>
    <t>Başka Bir OTT'ye Satış3 YılHayır</t>
  </si>
  <si>
    <t>TürkçeHayır3-S46DK+</t>
  </si>
  <si>
    <t>Başka Bir DVD/Bluray Dağıtıcısına Satış3 YılHayır</t>
  </si>
  <si>
    <t>Yerli Animasyon</t>
  </si>
  <si>
    <t>TürkçeHayır3+S22DK</t>
  </si>
  <si>
    <t>Başka Bir TV ve Kapalı Devre Sisteme Satış3 YılHayır</t>
  </si>
  <si>
    <t>TürkçeHayır3+S2345DK</t>
  </si>
  <si>
    <t>Bütün haklarımı devrediyorum3 YılHayır</t>
  </si>
  <si>
    <t>TürkçeHayır3+S46DK+</t>
  </si>
  <si>
    <t>Diğer Muhtelif Haklar3 YılHayır</t>
  </si>
  <si>
    <t>TürkçeEvet3-S22DK</t>
  </si>
  <si>
    <t>OTT'de Yayın5 YılHayır</t>
  </si>
  <si>
    <t>TürkçeEvet3-S2345DK</t>
  </si>
  <si>
    <t>DVD/Bluray Dağıtımı5 YılHayır</t>
  </si>
  <si>
    <t>TürkçeEvet3-S46DK+</t>
  </si>
  <si>
    <t>Sinemada Gösterim5 YılHayır</t>
  </si>
  <si>
    <t>TürkçeEvet3+S22DK</t>
  </si>
  <si>
    <t>TV'de ve Kapalı Devre Sistemlerde Yayın5 YılHayır</t>
  </si>
  <si>
    <t>TürkçeEvet3+S2345DK</t>
  </si>
  <si>
    <t>Başka Bir OTT'ye Satış5 YılHayır</t>
  </si>
  <si>
    <t>TürkçeEvet3+S46DK+</t>
  </si>
  <si>
    <t>Başka Bir DVD/Bluray Dağıtıcısına Satış5 YılHayır</t>
  </si>
  <si>
    <t>Başka Bir TV ve Kapalı Devre Sisteme Satış5 YılHayır</t>
  </si>
  <si>
    <t>Bütün haklarımı devrediyorum5 YılHayır</t>
  </si>
  <si>
    <t>Diğer Muhtelif Haklar5 YılHayır</t>
  </si>
  <si>
    <t>OTT'de YayınSüresizHayır</t>
  </si>
  <si>
    <t>DVD/Bluray DağıtımıSüresizHayır</t>
  </si>
  <si>
    <t>Sinemada GösterimSüresizHayır</t>
  </si>
  <si>
    <t>TV'de ve Kapalı Devre Sistemlerde YayınSüresizHayır</t>
  </si>
  <si>
    <t>Başka Bir OTT'ye SatışSüresizHayır</t>
  </si>
  <si>
    <t>Başka Bir DVD/Bluray Dağıtıcısına SatışSüresizHayır</t>
  </si>
  <si>
    <t>Başka Bir TV ve Kapalı Devre Sisteme SatışSüresizHayır</t>
  </si>
  <si>
    <t>Bütün haklarımı devrediyorumSüresizHayır</t>
  </si>
  <si>
    <t>Diğer Muhtelif HaklarSüresizHayır</t>
  </si>
  <si>
    <t>OTT'de Yayın2 YılEvet</t>
  </si>
  <si>
    <t>DVD/Bluray Dağıtımı2 YılEvet</t>
  </si>
  <si>
    <t>Sinemada Gösterim2 YılEvet</t>
  </si>
  <si>
    <t>TV'de ve Kapalı Devre Sistemlerde Yayın2 YılEvet</t>
  </si>
  <si>
    <t>Başka Bir OTT'ye Satış2 YılEvet</t>
  </si>
  <si>
    <t>Başka Bir DVD/Bluray Dağıtıcısına Satış2 YılEvet</t>
  </si>
  <si>
    <t>Başka Bir TV ve Kapalı Devre Sisteme Satış2 YılEvet</t>
  </si>
  <si>
    <t>Bütün haklarımı devrediyorum2 YılEvet</t>
  </si>
  <si>
    <t>Diğer Muhtelif Haklar2 YılEvet</t>
  </si>
  <si>
    <t>OTT'de Yayın3 YılEvet</t>
  </si>
  <si>
    <t>DVD/Bluray Dağıtımı3 YılEvet</t>
  </si>
  <si>
    <t>Sinemada Gösterim3 YılEvet</t>
  </si>
  <si>
    <t>TV'de ve Kapalı Devre Sistemlerde Yayın3 YılEvet</t>
  </si>
  <si>
    <t>Başka Bir OTT'ye Satış3 YılEvet</t>
  </si>
  <si>
    <t>Başka Bir DVD/Bluray Dağıtıcısına Satış3 YılEvet</t>
  </si>
  <si>
    <t>Başka Bir TV ve Kapalı Devre Sisteme Satış3 YılEvet</t>
  </si>
  <si>
    <t>Bütün haklarımı devrediyorum3 YılEvet</t>
  </si>
  <si>
    <t>Diğer Muhtelif Haklar3 YılEvet</t>
  </si>
  <si>
    <t>OTT'de Yayın5 YılEvet</t>
  </si>
  <si>
    <t>DVD/Bluray Dağıtımı5 YılEvet</t>
  </si>
  <si>
    <t>Sinemada Gösterim5 YılEvet</t>
  </si>
  <si>
    <t>TV'de ve Kapalı Devre Sistemlerde Yayın5 YılEvet</t>
  </si>
  <si>
    <t>Başka Bir OTT'ye Satış5 YılEvet</t>
  </si>
  <si>
    <t>Başka Bir DVD/Bluray Dağıtıcısına Satış5 YılEvet</t>
  </si>
  <si>
    <t>Başka Bir TV ve Kapalı Devre Sisteme Satış5 YılEvet</t>
  </si>
  <si>
    <t>Bütün haklarımı devrediyorum5 YılEvet</t>
  </si>
  <si>
    <t>Diğer Muhtelif Haklar5 YılEvet</t>
  </si>
  <si>
    <t>OTT'de YayınSüresizEvet</t>
  </si>
  <si>
    <t>DVD/Bluray DağıtımıSüresizEvet</t>
  </si>
  <si>
    <t>Sinemada GösterimSüresizEvet</t>
  </si>
  <si>
    <t>TV'de ve Kapalı Devre Sistemlerde YayınSüresizEvet</t>
  </si>
  <si>
    <t>Başka Bir OTT'ye SatışSüresizEvet</t>
  </si>
  <si>
    <t>Başka Bir DVD/Bluray Dağıtıcısına SatışSüresizEvet</t>
  </si>
  <si>
    <t>Başka Bir TV ve Kapalı Devre Sisteme SatışSüresizEvet</t>
  </si>
  <si>
    <t>Bütün haklarımı devrediyorumSüresizEvet</t>
  </si>
  <si>
    <t>Diğer Muhtelif HaklarSüresizEvet</t>
  </si>
  <si>
    <t>SESLENDİRMESİNİ YAPACAĞINIZ PROJEDE:</t>
  </si>
  <si>
    <r>
      <rPr>
        <b/>
        <i/>
        <sz val="12"/>
        <rFont val="Calibri"/>
      </rPr>
      <t xml:space="preserve">(Aşağıdaki sarı </t>
    </r>
    <r>
      <rPr>
        <b/>
        <i/>
        <sz val="12"/>
        <rFont val="Calibri"/>
      </rPr>
      <t>kutuları</t>
    </r>
    <r>
      <rPr>
        <b/>
        <i/>
        <sz val="12"/>
        <rFont val="Calibri"/>
      </rPr>
      <t xml:space="preserve"> seçtiğinzde kutunun sağında çıkan oku tıklayarak sorunun cevabını seçiniz.) </t>
    </r>
  </si>
  <si>
    <t>Rol Seviyeniz nedir?</t>
  </si>
  <si>
    <t>Seslendirdiğiniz projenin orijinal dili nedir?</t>
  </si>
  <si>
    <t>Projenin ilk gösterimi sinemada mı olacak?</t>
  </si>
  <si>
    <t>Yaptığınız seslendirme senkron kayıt mı?</t>
  </si>
  <si>
    <t>BİR DAKİKALIK NET TABAN PERFORMANS ÜCRETİNİZ</t>
  </si>
  <si>
    <t>Rabarba İçin H.D. Süresi</t>
  </si>
  <si>
    <t>Hangi Haklarınızı Ne Kadar Süre İçin Devrediyorsunuz?</t>
  </si>
  <si>
    <t>Devir Süresi Seçiniz</t>
  </si>
  <si>
    <t>Sadece aşağıda işaretli haklarımı devrediyorum:</t>
  </si>
  <si>
    <t>BİR DAKİKALIK HAK DEVRİ ÜCRETİNİZ</t>
  </si>
  <si>
    <r>
      <rPr>
        <b/>
        <sz val="14"/>
        <rFont val="Calibri"/>
      </rPr>
      <t xml:space="preserve">BİR DAKİKALIK HAK DEVRİ DAHİL ÜCRETİNİZ </t>
    </r>
    <r>
      <rPr>
        <b/>
        <i/>
        <sz val="14"/>
        <rFont val="Calibri"/>
      </rPr>
      <t>(ii)</t>
    </r>
  </si>
  <si>
    <t>Seslendirdiğiniz projenin yayın süresi kaç dakika?</t>
  </si>
  <si>
    <r>
      <rPr>
        <b/>
        <sz val="20"/>
        <rFont val="Calibri"/>
      </rPr>
      <t xml:space="preserve">NET TOPLAM TABAN KAZANCINIZ </t>
    </r>
    <r>
      <rPr>
        <b/>
        <i/>
        <sz val="20"/>
        <rFont val="Calibri"/>
      </rPr>
      <t>(iii)</t>
    </r>
  </si>
  <si>
    <t>(ii) Hak devri tutarının hesaplanabilmesi için projeye konu haklarınızın hangilerini ne süre ile devredeceğinizi bilmeniz gerekmektedir. Bu bilgileri forma işlemediğinizde, hak devri hesaplanamayacaktır. Doğru ücret hesaplaması yapabilmek için kaydı alacağınız stüdyodan sizden hangi haklarınızı ne süre ile devralınacağını size iletmesini isteyiniz.</t>
  </si>
  <si>
    <t>(iii) "Net Toplam Kazanç" hak devri bedeli dahil, tüm vergiler hariç toplam taban ücreti ifade eder. Kişisel kaşelerinizi bu tutarın üzerine ilave edebilirsiniz.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</si>
</sst>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quot;₺&quot;#,##0.00"/>
    <numFmt numFmtId="166" formatCode="_(* #,##0_);_(* \(#,##0\);_(* &quot;-&quot;??_);_(@_)"/>
  </numFmts>
  <fonts count="22" x14ac:knownFonts="1">
    <font>
      <sz val="12"/>
      <name val="Calibri"/>
      <scheme val="minor"/>
    </font>
    <font>
      <sz val="12"/>
      <name val="Calibri"/>
    </font>
    <font>
      <b/>
      <sz val="12"/>
      <name val="Calibri"/>
    </font>
    <font>
      <i/>
      <sz val="12"/>
      <name val="Calibri"/>
    </font>
    <font>
      <b/>
      <sz val="16"/>
      <name val="Calibri"/>
    </font>
    <font>
      <b/>
      <i/>
      <sz val="12"/>
      <name val="Calibri"/>
    </font>
    <font>
      <b/>
      <sz val="14"/>
      <name val="Calibri"/>
    </font>
    <font>
      <sz val="14"/>
      <name val="Calibri"/>
    </font>
    <font>
      <sz val="12"/>
      <color rgb="FF00B050"/>
      <name val="Calibri"/>
    </font>
    <font>
      <i/>
      <sz val="10"/>
      <name val="Calibri"/>
    </font>
    <font>
      <b/>
      <u/>
      <sz val="14"/>
      <name val="Calibri"/>
    </font>
    <font>
      <sz val="14"/>
      <color rgb="FFC00000"/>
      <name val="Calibri"/>
    </font>
    <font>
      <sz val="12"/>
      <name val="Calibri"/>
    </font>
    <font>
      <sz val="14"/>
      <color rgb="FF00B050"/>
      <name val="Calibri"/>
    </font>
    <font>
      <sz val="16"/>
      <color rgb="FF00B050"/>
      <name val="Calibri"/>
    </font>
    <font>
      <b/>
      <i/>
      <sz val="12"/>
      <color rgb="FFC00000"/>
      <name val="Calibri"/>
    </font>
    <font>
      <i/>
      <sz val="12"/>
      <color rgb="FFC00000"/>
      <name val="Calibri"/>
    </font>
    <font>
      <sz val="20"/>
      <color rgb="FFC00000"/>
      <name val="Calibri"/>
    </font>
    <font>
      <b/>
      <sz val="20"/>
      <name val="Calibri"/>
    </font>
    <font>
      <sz val="10"/>
      <name val="Calibri"/>
    </font>
    <font>
      <b/>
      <i/>
      <sz val="14"/>
      <name val="Calibri"/>
    </font>
    <font>
      <b/>
      <i/>
      <sz val="20"/>
      <name val="Calibri"/>
    </font>
  </fonts>
  <fills count="7">
    <fill>
      <patternFill patternType="none"/>
    </fill>
    <fill>
      <patternFill patternType="gray125"/>
    </fill>
    <fill>
      <patternFill patternType="solid">
        <fgColor rgb="FFFFFF00"/>
        <bgColor rgb="FFFFFF00"/>
      </patternFill>
    </fill>
    <fill>
      <patternFill patternType="solid">
        <fgColor rgb="FFFEF2CB"/>
        <bgColor rgb="FFFEF2CB"/>
      </patternFill>
    </fill>
    <fill>
      <patternFill patternType="solid">
        <fgColor rgb="FFFF0000"/>
        <bgColor rgb="FFFF0000"/>
      </patternFill>
    </fill>
    <fill>
      <patternFill patternType="solid">
        <fgColor rgb="FFC00000"/>
        <bgColor rgb="FFC00000"/>
      </patternFill>
    </fill>
    <fill>
      <patternFill patternType="solid">
        <fgColor rgb="FF385623"/>
        <bgColor rgb="FF385623"/>
      </patternFill>
    </fill>
  </fills>
  <borders count="1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0" borderId="1" xfId="0" applyFont="1" applyBorder="1"/>
    <xf numFmtId="0" fontId="1" fillId="0" borderId="2" xfId="0" applyFont="1" applyBorder="1"/>
    <xf numFmtId="0" fontId="2" fillId="0" borderId="2" xfId="0" applyFont="1" applyBorder="1"/>
    <xf numFmtId="0" fontId="1" fillId="0" borderId="3" xfId="0" applyFont="1" applyBorder="1"/>
    <xf numFmtId="0" fontId="2" fillId="0" borderId="0" xfId="0" applyFont="1"/>
    <xf numFmtId="0" fontId="1" fillId="0" borderId="0" xfId="0" applyFont="1"/>
    <xf numFmtId="0" fontId="1" fillId="0" borderId="4" xfId="0" applyFont="1" applyBorder="1"/>
    <xf numFmtId="0" fontId="2" fillId="0" borderId="0" xfId="0" applyFont="1" applyAlignment="1">
      <alignment horizontal="right"/>
    </xf>
    <xf numFmtId="0" fontId="2" fillId="0" borderId="5" xfId="0" applyFont="1" applyBorder="1" applyAlignment="1">
      <alignment horizontal="right"/>
    </xf>
    <xf numFmtId="0" fontId="1" fillId="2" borderId="6" xfId="0" applyFont="1" applyFill="1" applyBorder="1"/>
    <xf numFmtId="164" fontId="1" fillId="0" borderId="0" xfId="0" applyNumberFormat="1" applyFont="1"/>
    <xf numFmtId="0" fontId="1" fillId="0" borderId="0" xfId="0" applyFont="1" applyAlignment="1">
      <alignment vertical="center"/>
    </xf>
    <xf numFmtId="164" fontId="1" fillId="3" borderId="6" xfId="0" applyNumberFormat="1" applyFont="1" applyFill="1" applyBorder="1"/>
    <xf numFmtId="0" fontId="3" fillId="0" borderId="0" xfId="0" applyFont="1" applyAlignment="1">
      <alignment vertical="center"/>
    </xf>
    <xf numFmtId="9" fontId="1" fillId="0" borderId="0" xfId="0" applyNumberFormat="1" applyFont="1"/>
    <xf numFmtId="9" fontId="1" fillId="0" borderId="5" xfId="0" applyNumberFormat="1" applyFont="1" applyBorder="1"/>
    <xf numFmtId="0" fontId="1" fillId="0" borderId="5" xfId="0" applyFont="1" applyBorder="1"/>
    <xf numFmtId="164" fontId="1" fillId="4" borderId="6" xfId="0" applyNumberFormat="1" applyFont="1" applyFill="1" applyBorder="1"/>
    <xf numFmtId="0" fontId="1" fillId="0" borderId="7" xfId="0" applyFont="1" applyBorder="1"/>
    <xf numFmtId="0" fontId="1" fillId="0" borderId="8" xfId="0" applyFont="1" applyBorder="1"/>
    <xf numFmtId="164" fontId="1" fillId="3" borderId="9" xfId="0" applyNumberFormat="1" applyFont="1" applyFill="1" applyBorder="1"/>
    <xf numFmtId="0" fontId="3" fillId="0" borderId="8" xfId="0" applyFont="1" applyBorder="1" applyAlignment="1">
      <alignment vertical="center"/>
    </xf>
    <xf numFmtId="9" fontId="1" fillId="0" borderId="8" xfId="0" applyNumberFormat="1" applyFont="1" applyBorder="1"/>
    <xf numFmtId="0" fontId="1" fillId="0" borderId="10" xfId="0" applyFont="1" applyBorder="1"/>
    <xf numFmtId="1" fontId="1" fillId="0" borderId="0" xfId="0" applyNumberFormat="1" applyFont="1"/>
    <xf numFmtId="0" fontId="4" fillId="0" borderId="0" xfId="0" applyFont="1" applyAlignment="1">
      <alignment horizontal="left" vertical="center" wrapText="1"/>
    </xf>
    <xf numFmtId="0" fontId="1" fillId="0" borderId="0" xfId="0" applyFont="1" applyAlignment="1">
      <alignment vertical="center" wrapText="1"/>
    </xf>
    <xf numFmtId="0" fontId="6" fillId="0" borderId="0" xfId="0" applyFont="1" applyAlignment="1">
      <alignment vertical="center" wrapText="1"/>
    </xf>
    <xf numFmtId="0" fontId="7" fillId="0" borderId="8" xfId="0" applyFont="1" applyBorder="1" applyAlignment="1">
      <alignment vertical="center" wrapText="1"/>
    </xf>
    <xf numFmtId="0" fontId="8" fillId="0" borderId="0" xfId="0" applyFont="1" applyAlignment="1">
      <alignment vertical="center" wrapText="1"/>
    </xf>
    <xf numFmtId="0" fontId="8" fillId="0" borderId="0" xfId="0" applyFont="1" applyAlignment="1">
      <alignment vertical="center"/>
    </xf>
    <xf numFmtId="0" fontId="7" fillId="0" borderId="11" xfId="0" applyFont="1" applyBorder="1" applyAlignment="1">
      <alignment vertical="center" wrapText="1"/>
    </xf>
    <xf numFmtId="0" fontId="10" fillId="0" borderId="8" xfId="0" applyFont="1" applyBorder="1" applyAlignment="1">
      <alignment vertical="center" wrapText="1"/>
    </xf>
    <xf numFmtId="0" fontId="11" fillId="0" borderId="0" xfId="0" applyFont="1" applyAlignment="1">
      <alignment vertical="center" wrapText="1"/>
    </xf>
    <xf numFmtId="164" fontId="8" fillId="0" borderId="0" xfId="0" applyNumberFormat="1" applyFont="1" applyAlignment="1">
      <alignment vertical="center" wrapText="1"/>
    </xf>
    <xf numFmtId="164" fontId="8" fillId="5" borderId="6" xfId="0" applyNumberFormat="1" applyFont="1" applyFill="1" applyBorder="1" applyAlignment="1">
      <alignment vertical="center" wrapText="1"/>
    </xf>
    <xf numFmtId="165" fontId="6" fillId="5" borderId="6" xfId="0" applyNumberFormat="1" applyFont="1" applyFill="1" applyBorder="1" applyAlignment="1">
      <alignment vertical="center" wrapText="1"/>
    </xf>
    <xf numFmtId="0" fontId="1" fillId="5" borderId="6" xfId="0" applyFont="1" applyFill="1" applyBorder="1"/>
    <xf numFmtId="0" fontId="8" fillId="0" borderId="0" xfId="0" applyFont="1"/>
    <xf numFmtId="0" fontId="8" fillId="0" borderId="0" xfId="0" applyFont="1" applyAlignment="1">
      <alignment horizontal="center" vertical="center" wrapText="1"/>
    </xf>
    <xf numFmtId="165" fontId="8" fillId="0" borderId="0" xfId="0" applyNumberFormat="1" applyFont="1" applyAlignment="1">
      <alignment vertical="center" wrapText="1"/>
    </xf>
    <xf numFmtId="0" fontId="8" fillId="0" borderId="14" xfId="0" applyFont="1" applyBorder="1" applyAlignment="1">
      <alignment wrapText="1"/>
    </xf>
    <xf numFmtId="0" fontId="14" fillId="0" borderId="15" xfId="0" applyFont="1" applyBorder="1" applyAlignment="1">
      <alignment vertical="center" wrapText="1"/>
    </xf>
    <xf numFmtId="0" fontId="2" fillId="0" borderId="0" xfId="0" applyFont="1" applyAlignment="1">
      <alignment horizontal="center" wrapText="1"/>
    </xf>
    <xf numFmtId="0" fontId="5" fillId="0" borderId="0" xfId="0" applyFont="1" applyAlignment="1">
      <alignment vertical="center" wrapText="1"/>
    </xf>
    <xf numFmtId="0" fontId="15" fillId="0" borderId="8" xfId="0" applyFont="1" applyBorder="1" applyAlignment="1">
      <alignment horizontal="center" vertical="center" wrapText="1"/>
    </xf>
    <xf numFmtId="9" fontId="8" fillId="0" borderId="0" xfId="0" applyNumberFormat="1" applyFont="1" applyAlignment="1">
      <alignment vertical="center" wrapText="1"/>
    </xf>
    <xf numFmtId="0" fontId="2" fillId="0" borderId="0" xfId="0" applyFont="1" applyAlignment="1">
      <alignment wrapText="1"/>
    </xf>
    <xf numFmtId="0" fontId="3" fillId="0" borderId="0" xfId="0" applyFont="1" applyAlignment="1">
      <alignment vertical="center" wrapText="1"/>
    </xf>
    <xf numFmtId="0" fontId="16" fillId="0" borderId="8" xfId="0" applyFont="1" applyBorder="1" applyAlignment="1">
      <alignment horizontal="center" vertical="center" wrapText="1"/>
    </xf>
    <xf numFmtId="9" fontId="1" fillId="0" borderId="0" xfId="0" applyNumberFormat="1" applyFont="1" applyAlignment="1">
      <alignment vertical="center" wrapText="1"/>
    </xf>
    <xf numFmtId="0" fontId="16" fillId="0" borderId="11" xfId="0" applyFont="1" applyBorder="1" applyAlignment="1">
      <alignment horizontal="center" vertical="center" wrapText="1"/>
    </xf>
    <xf numFmtId="9" fontId="8" fillId="0" borderId="0" xfId="0" applyNumberFormat="1" applyFont="1" applyAlignment="1">
      <alignment vertical="center"/>
    </xf>
    <xf numFmtId="0" fontId="6" fillId="6" borderId="6" xfId="0" applyFont="1" applyFill="1" applyBorder="1" applyAlignment="1">
      <alignment vertical="center" wrapText="1"/>
    </xf>
    <xf numFmtId="0" fontId="1" fillId="6" borderId="6" xfId="0" applyFont="1" applyFill="1" applyBorder="1"/>
    <xf numFmtId="0" fontId="8" fillId="0" borderId="0" xfId="0" applyFont="1" applyAlignment="1">
      <alignment wrapText="1"/>
    </xf>
    <xf numFmtId="165" fontId="6" fillId="6" borderId="6" xfId="0" applyNumberFormat="1" applyFont="1" applyFill="1" applyBorder="1" applyAlignment="1">
      <alignment vertical="center" wrapText="1"/>
    </xf>
    <xf numFmtId="9" fontId="1" fillId="6" borderId="6" xfId="0" applyNumberFormat="1" applyFont="1" applyFill="1" applyBorder="1"/>
    <xf numFmtId="0" fontId="13" fillId="0" borderId="0" xfId="0" applyFont="1" applyAlignment="1">
      <alignment vertical="center" wrapText="1"/>
    </xf>
    <xf numFmtId="0" fontId="8" fillId="5" borderId="6" xfId="0" applyFont="1" applyFill="1" applyBorder="1" applyAlignment="1">
      <alignment vertical="center" wrapText="1"/>
    </xf>
    <xf numFmtId="9" fontId="2" fillId="5" borderId="6" xfId="0" applyNumberFormat="1" applyFont="1" applyFill="1" applyBorder="1" applyAlignment="1">
      <alignment vertical="center" wrapText="1"/>
    </xf>
    <xf numFmtId="166" fontId="17" fillId="0" borderId="8" xfId="0" applyNumberFormat="1" applyFont="1" applyBorder="1" applyAlignment="1">
      <alignment vertical="center" wrapText="1"/>
    </xf>
    <xf numFmtId="165" fontId="18" fillId="5" borderId="6" xfId="0" applyNumberFormat="1" applyFont="1" applyFill="1" applyBorder="1" applyAlignment="1">
      <alignment vertical="center" wrapText="1"/>
    </xf>
    <xf numFmtId="0" fontId="1" fillId="5" borderId="6" xfId="0" applyFont="1" applyFill="1" applyBorder="1" applyAlignment="1">
      <alignment vertical="center" wrapText="1"/>
    </xf>
    <xf numFmtId="0" fontId="13" fillId="0" borderId="0" xfId="0" applyFont="1" applyAlignment="1">
      <alignment horizontal="center" vertical="center" wrapText="1"/>
    </xf>
    <xf numFmtId="0" fontId="0" fillId="0" borderId="0" xfId="0"/>
    <xf numFmtId="0" fontId="8"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9" fillId="0" borderId="0" xfId="0" applyFont="1" applyAlignment="1">
      <alignment horizontal="left" vertical="center" wrapText="1"/>
    </xf>
    <xf numFmtId="0" fontId="19" fillId="0" borderId="0" xfId="0" applyFont="1" applyAlignment="1">
      <alignment horizontal="left" vertical="center" wrapText="1"/>
    </xf>
    <xf numFmtId="0" fontId="9" fillId="0" borderId="0" xfId="0" applyFont="1" applyAlignment="1">
      <alignment horizontal="left" vertical="top" wrapText="1"/>
    </xf>
    <xf numFmtId="0" fontId="18" fillId="5" borderId="12" xfId="0" applyFont="1" applyFill="1" applyBorder="1" applyAlignment="1">
      <alignment horizontal="left" vertical="center" wrapText="1"/>
    </xf>
    <xf numFmtId="0" fontId="12" fillId="0" borderId="13" xfId="0" applyFont="1" applyBorder="1"/>
    <xf numFmtId="0" fontId="6" fillId="5" borderId="12" xfId="0" applyFont="1" applyFill="1" applyBorder="1" applyAlignment="1">
      <alignment horizontal="left" vertical="center" wrapText="1"/>
    </xf>
  </cellXfs>
  <cellStyles count="1">
    <cellStyle name="Normal" xfId="0" builtinId="0"/>
  </cellStyles>
  <dxfs count="8">
    <dxf>
      <fill>
        <patternFill patternType="solid">
          <fgColor rgb="FFFEF2CB"/>
          <bgColor rgb="FFFEF2CB"/>
        </patternFill>
      </fill>
    </dxf>
    <dxf>
      <fill>
        <patternFill patternType="none"/>
      </fill>
    </dxf>
    <dxf>
      <fill>
        <patternFill patternType="solid">
          <fgColor rgb="FFFEF2CB"/>
          <bgColor rgb="FFFEF2CB"/>
        </patternFill>
      </fill>
    </dxf>
    <dxf>
      <fill>
        <patternFill patternType="none"/>
      </fill>
    </dxf>
    <dxf>
      <fill>
        <patternFill patternType="solid">
          <fgColor rgb="FFFEF2CB"/>
          <bgColor rgb="FFFEF2CB"/>
        </patternFill>
      </fill>
    </dxf>
    <dxf>
      <fill>
        <patternFill patternType="solid">
          <fgColor rgb="FFFEF2CB"/>
          <bgColor rgb="FFFEF2CB"/>
        </patternFill>
      </fill>
    </dxf>
    <dxf>
      <font>
        <b/>
        <i/>
      </font>
      <fill>
        <patternFill patternType="none"/>
      </fill>
    </dxf>
    <dxf>
      <font>
        <b/>
        <i/>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7</xdr:col>
      <xdr:colOff>1838325</xdr:colOff>
      <xdr:row>0</xdr:row>
      <xdr:rowOff>0</xdr:rowOff>
    </xdr:from>
    <xdr:ext cx="1885950" cy="92392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0"/>
  <sheetViews>
    <sheetView topLeftCell="E1" workbookViewId="0">
      <selection activeCell="W4" sqref="W4"/>
    </sheetView>
  </sheetViews>
  <sheetFormatPr defaultColWidth="12.625" defaultRowHeight="15" customHeight="1" x14ac:dyDescent="0.25"/>
  <cols>
    <col min="1" max="1" width="23.125" customWidth="1"/>
    <col min="2" max="2" width="12.375" customWidth="1"/>
    <col min="3" max="9" width="10.875" customWidth="1"/>
    <col min="10" max="10" width="18.375" customWidth="1"/>
    <col min="11" max="11" width="35.625" customWidth="1"/>
    <col min="12" max="15" width="10.875" customWidth="1"/>
    <col min="16" max="16" width="34.625" customWidth="1"/>
    <col min="17" max="17" width="10.875" customWidth="1"/>
    <col min="18" max="18" width="12.375" customWidth="1"/>
    <col min="19" max="19" width="10.875" customWidth="1"/>
    <col min="20" max="20" width="12.375" customWidth="1"/>
    <col min="21" max="21" width="12.875" customWidth="1"/>
    <col min="22" max="22" width="29.125" customWidth="1"/>
    <col min="23" max="23" width="16.375" customWidth="1"/>
    <col min="24" max="24" width="12.875" customWidth="1"/>
    <col min="25" max="25" width="14.625" customWidth="1"/>
    <col min="26" max="28" width="12.875" customWidth="1"/>
    <col min="29" max="29" width="14.5" customWidth="1"/>
    <col min="30" max="30" width="25" customWidth="1"/>
    <col min="31" max="31" width="22" customWidth="1"/>
    <col min="32" max="32" width="13.5" customWidth="1"/>
    <col min="33" max="33" width="35.875" customWidth="1"/>
    <col min="34" max="35" width="43.875" customWidth="1"/>
    <col min="36" max="37" width="10.875" customWidth="1"/>
  </cols>
  <sheetData>
    <row r="1" spans="1:37" ht="15.75" customHeight="1" x14ac:dyDescent="0.25">
      <c r="A1" s="1"/>
      <c r="B1" s="2"/>
      <c r="C1" s="3" t="s">
        <v>0</v>
      </c>
      <c r="D1" s="3" t="s">
        <v>0</v>
      </c>
      <c r="E1" s="3" t="s">
        <v>0</v>
      </c>
      <c r="F1" s="3" t="s">
        <v>1</v>
      </c>
      <c r="G1" s="3" t="s">
        <v>1</v>
      </c>
      <c r="H1" s="3" t="s">
        <v>1</v>
      </c>
      <c r="I1" s="2"/>
      <c r="J1" s="2"/>
      <c r="K1" s="3" t="s">
        <v>2</v>
      </c>
      <c r="L1" s="2"/>
      <c r="M1" s="2"/>
      <c r="N1" s="2"/>
      <c r="O1" s="4"/>
      <c r="P1" s="5" t="s">
        <v>3</v>
      </c>
      <c r="Q1" s="6"/>
      <c r="R1" s="5" t="s">
        <v>4</v>
      </c>
      <c r="S1" s="5" t="s">
        <v>5</v>
      </c>
      <c r="T1" s="5" t="s">
        <v>6</v>
      </c>
      <c r="U1" s="5" t="s">
        <v>7</v>
      </c>
      <c r="V1" s="5" t="s">
        <v>8</v>
      </c>
      <c r="W1" s="5" t="s">
        <v>9</v>
      </c>
      <c r="X1" s="5" t="s">
        <v>10</v>
      </c>
      <c r="Y1" s="5" t="s">
        <v>11</v>
      </c>
      <c r="Z1" s="5" t="s">
        <v>12</v>
      </c>
      <c r="AA1" s="5"/>
      <c r="AB1" s="5"/>
      <c r="AC1" s="5" t="s">
        <v>13</v>
      </c>
      <c r="AD1" s="5" t="s">
        <v>14</v>
      </c>
      <c r="AE1" s="5"/>
      <c r="AF1" s="5" t="s">
        <v>15</v>
      </c>
      <c r="AG1" s="5" t="s">
        <v>16</v>
      </c>
      <c r="AH1" s="5" t="s">
        <v>17</v>
      </c>
      <c r="AI1" s="5"/>
      <c r="AJ1" s="6"/>
      <c r="AK1" s="6"/>
    </row>
    <row r="2" spans="1:37" ht="15.75" customHeight="1" x14ac:dyDescent="0.25">
      <c r="A2" s="7"/>
      <c r="B2" s="6"/>
      <c r="C2" s="5" t="s">
        <v>18</v>
      </c>
      <c r="D2" s="5" t="s">
        <v>19</v>
      </c>
      <c r="E2" s="5" t="s">
        <v>20</v>
      </c>
      <c r="F2" s="5" t="s">
        <v>18</v>
      </c>
      <c r="G2" s="5" t="s">
        <v>19</v>
      </c>
      <c r="H2" s="5" t="s">
        <v>20</v>
      </c>
      <c r="I2" s="6"/>
      <c r="J2" s="6"/>
      <c r="K2" s="6"/>
      <c r="L2" s="8">
        <v>2</v>
      </c>
      <c r="M2" s="8">
        <v>3</v>
      </c>
      <c r="N2" s="8">
        <v>5</v>
      </c>
      <c r="O2" s="9" t="s">
        <v>21</v>
      </c>
      <c r="P2" s="6" t="b">
        <v>1</v>
      </c>
      <c r="Q2" s="6"/>
      <c r="R2" s="6" t="s">
        <v>22</v>
      </c>
      <c r="S2" s="6" t="s">
        <v>23</v>
      </c>
      <c r="T2" s="6" t="s">
        <v>24</v>
      </c>
      <c r="U2" s="6" t="s">
        <v>24</v>
      </c>
      <c r="V2" s="10" t="str">
        <f t="shared" ref="V2:V6" si="0">R2&amp;$S$2&amp;$T$3&amp;$U$3</f>
        <v>BaşrolYabancı DilHayırHayır</v>
      </c>
      <c r="W2" s="11">
        <f t="shared" ref="W2:W4" si="1">+C3</f>
        <v>10.5</v>
      </c>
      <c r="X2" s="11" t="s">
        <v>23</v>
      </c>
      <c r="Y2" s="11" t="s">
        <v>24</v>
      </c>
      <c r="Z2" s="6" t="s">
        <v>25</v>
      </c>
      <c r="AA2" s="11" t="s">
        <v>26</v>
      </c>
      <c r="AB2" s="11"/>
      <c r="AC2" s="11" t="s">
        <v>18</v>
      </c>
      <c r="AD2" s="11" t="str">
        <f>X2&amp;Y3&amp;AA2&amp;AC2</f>
        <v>Yabancı DilHayır3-S22DK</v>
      </c>
      <c r="AE2" s="11">
        <f>+C11</f>
        <v>165</v>
      </c>
      <c r="AF2" s="6" t="s">
        <v>25</v>
      </c>
      <c r="AG2" s="12" t="s">
        <v>27</v>
      </c>
      <c r="AH2" s="6" t="s">
        <v>28</v>
      </c>
      <c r="AI2" s="6">
        <v>0.15</v>
      </c>
      <c r="AJ2" s="6"/>
      <c r="AK2" s="6" t="s">
        <v>29</v>
      </c>
    </row>
    <row r="3" spans="1:37" ht="15.75" customHeight="1" x14ac:dyDescent="0.25">
      <c r="A3" s="7" t="s">
        <v>30</v>
      </c>
      <c r="B3" s="6" t="s">
        <v>22</v>
      </c>
      <c r="C3" s="13">
        <v>10.5</v>
      </c>
      <c r="D3" s="13">
        <v>10.5</v>
      </c>
      <c r="E3" s="13">
        <v>10.5</v>
      </c>
      <c r="F3" s="13">
        <v>10.5</v>
      </c>
      <c r="G3" s="13">
        <v>10.5</v>
      </c>
      <c r="H3" s="13">
        <v>10.5</v>
      </c>
      <c r="I3" s="6"/>
      <c r="J3" s="12" t="s">
        <v>31</v>
      </c>
      <c r="K3" s="14" t="s">
        <v>32</v>
      </c>
      <c r="L3" s="15">
        <v>0.15</v>
      </c>
      <c r="M3" s="15">
        <v>0.2</v>
      </c>
      <c r="N3" s="15">
        <v>0.35</v>
      </c>
      <c r="O3" s="16">
        <v>1</v>
      </c>
      <c r="P3" s="6" t="b">
        <v>0</v>
      </c>
      <c r="Q3" s="6"/>
      <c r="R3" s="6" t="s">
        <v>33</v>
      </c>
      <c r="S3" s="6" t="s">
        <v>34</v>
      </c>
      <c r="T3" s="6" t="s">
        <v>35</v>
      </c>
      <c r="U3" s="6" t="s">
        <v>35</v>
      </c>
      <c r="V3" s="6" t="str">
        <f t="shared" si="0"/>
        <v>2. Derece RolYabancı DilHayırHayır</v>
      </c>
      <c r="W3" s="11">
        <f t="shared" si="1"/>
        <v>5.8</v>
      </c>
      <c r="X3" s="11" t="s">
        <v>34</v>
      </c>
      <c r="Y3" s="11" t="s">
        <v>35</v>
      </c>
      <c r="Z3" s="6" t="s">
        <v>36</v>
      </c>
      <c r="AA3" s="11" t="s">
        <v>26</v>
      </c>
      <c r="AB3" s="11"/>
      <c r="AC3" s="11" t="s">
        <v>37</v>
      </c>
      <c r="AD3" s="11" t="str">
        <f>X2&amp;Y3&amp;AA2&amp;AC3</f>
        <v>Yabancı DilHayır3-S2345DK</v>
      </c>
      <c r="AE3" s="11">
        <f>+D11</f>
        <v>203</v>
      </c>
      <c r="AF3" s="6" t="s">
        <v>36</v>
      </c>
      <c r="AG3" s="12" t="s">
        <v>38</v>
      </c>
      <c r="AH3" s="6" t="s">
        <v>39</v>
      </c>
      <c r="AI3" s="6">
        <v>1</v>
      </c>
      <c r="AJ3" s="6"/>
      <c r="AK3" s="6" t="s">
        <v>40</v>
      </c>
    </row>
    <row r="4" spans="1:37" ht="15.75" customHeight="1" x14ac:dyDescent="0.25">
      <c r="A4" s="7" t="s">
        <v>30</v>
      </c>
      <c r="B4" s="6" t="s">
        <v>33</v>
      </c>
      <c r="C4" s="13">
        <v>5.8</v>
      </c>
      <c r="D4" s="13">
        <v>5.8</v>
      </c>
      <c r="E4" s="13">
        <v>5.8</v>
      </c>
      <c r="F4" s="13">
        <v>5.8</v>
      </c>
      <c r="G4" s="13">
        <v>5.8</v>
      </c>
      <c r="H4" s="13">
        <v>5.8</v>
      </c>
      <c r="I4" s="6"/>
      <c r="J4" s="12" t="s">
        <v>31</v>
      </c>
      <c r="K4" s="14" t="s">
        <v>41</v>
      </c>
      <c r="L4" s="16">
        <v>1</v>
      </c>
      <c r="M4" s="16">
        <v>1</v>
      </c>
      <c r="N4" s="16">
        <v>1</v>
      </c>
      <c r="O4" s="16">
        <v>1</v>
      </c>
      <c r="P4" s="6"/>
      <c r="Q4" s="6"/>
      <c r="R4" s="6" t="s">
        <v>42</v>
      </c>
      <c r="S4" s="6"/>
      <c r="T4" s="6"/>
      <c r="U4" s="6"/>
      <c r="V4" s="6" t="str">
        <f t="shared" si="0"/>
        <v>3. Derece RolYabancı DilHayırHayır</v>
      </c>
      <c r="W4" s="11">
        <f t="shared" si="1"/>
        <v>5.5</v>
      </c>
      <c r="X4" s="11"/>
      <c r="Y4" s="11"/>
      <c r="Z4" s="6" t="s">
        <v>43</v>
      </c>
      <c r="AA4" s="11" t="s">
        <v>44</v>
      </c>
      <c r="AB4" s="11"/>
      <c r="AC4" s="11" t="s">
        <v>20</v>
      </c>
      <c r="AD4" s="11" t="str">
        <f>X2&amp;Y3&amp;AA2&amp;AC4</f>
        <v>Yabancı DilHayır3-S46DK+</v>
      </c>
      <c r="AE4" s="11">
        <f>+E6</f>
        <v>246</v>
      </c>
      <c r="AF4" s="6" t="s">
        <v>43</v>
      </c>
      <c r="AG4" s="12" t="s">
        <v>45</v>
      </c>
      <c r="AH4" s="6" t="s">
        <v>46</v>
      </c>
      <c r="AI4" s="6">
        <v>0.25</v>
      </c>
      <c r="AJ4" s="6"/>
      <c r="AK4" s="6"/>
    </row>
    <row r="5" spans="1:37" ht="15.75" customHeight="1" x14ac:dyDescent="0.25">
      <c r="A5" s="7" t="s">
        <v>30</v>
      </c>
      <c r="B5" s="6" t="s">
        <v>42</v>
      </c>
      <c r="C5" s="13">
        <v>5.5</v>
      </c>
      <c r="D5" s="13">
        <v>5.5</v>
      </c>
      <c r="E5" s="13">
        <v>5.5</v>
      </c>
      <c r="F5" s="13">
        <v>5.5</v>
      </c>
      <c r="G5" s="13">
        <v>5.5</v>
      </c>
      <c r="H5" s="13">
        <v>5.5</v>
      </c>
      <c r="I5" s="6"/>
      <c r="J5" s="12" t="s">
        <v>31</v>
      </c>
      <c r="K5" s="14" t="s">
        <v>47</v>
      </c>
      <c r="L5" s="15">
        <v>0.25</v>
      </c>
      <c r="M5" s="15">
        <v>0.35</v>
      </c>
      <c r="N5" s="15">
        <v>0.4</v>
      </c>
      <c r="O5" s="16">
        <v>0.5</v>
      </c>
      <c r="P5" s="12"/>
      <c r="Q5" s="6"/>
      <c r="R5" s="6" t="s">
        <v>48</v>
      </c>
      <c r="S5" s="6"/>
      <c r="T5" s="6"/>
      <c r="U5" s="6"/>
      <c r="V5" s="6" t="str">
        <f t="shared" si="0"/>
        <v>FGR/RabarbaYabancı DilHayırHayır</v>
      </c>
      <c r="W5" s="11">
        <v>87</v>
      </c>
      <c r="X5" s="11"/>
      <c r="Y5" s="11"/>
      <c r="Z5" s="6" t="s">
        <v>21</v>
      </c>
      <c r="AA5" s="11" t="s">
        <v>44</v>
      </c>
      <c r="AB5" s="11"/>
      <c r="AC5" s="11"/>
      <c r="AD5" s="11" t="str">
        <f>X2&amp;Y3&amp;AA4&amp;AC2</f>
        <v>Yabancı DilHayır3+S22DK</v>
      </c>
      <c r="AE5" s="11">
        <f>+F6</f>
        <v>246</v>
      </c>
      <c r="AF5" s="6" t="s">
        <v>21</v>
      </c>
      <c r="AG5" s="12" t="s">
        <v>49</v>
      </c>
      <c r="AH5" s="6" t="s">
        <v>50</v>
      </c>
      <c r="AI5" s="6">
        <v>0.15</v>
      </c>
      <c r="AJ5" s="6"/>
      <c r="AK5" s="6"/>
    </row>
    <row r="6" spans="1:37" ht="15.75" customHeight="1" x14ac:dyDescent="0.25">
      <c r="A6" s="7" t="s">
        <v>30</v>
      </c>
      <c r="B6" s="6" t="s">
        <v>48</v>
      </c>
      <c r="C6" s="13">
        <v>1656</v>
      </c>
      <c r="D6" s="13">
        <v>203</v>
      </c>
      <c r="E6" s="13">
        <v>246</v>
      </c>
      <c r="F6" s="13">
        <v>246</v>
      </c>
      <c r="G6" s="13">
        <v>326</v>
      </c>
      <c r="H6" s="13">
        <v>410</v>
      </c>
      <c r="I6" s="6"/>
      <c r="J6" s="12" t="s">
        <v>31</v>
      </c>
      <c r="K6" s="14" t="s">
        <v>51</v>
      </c>
      <c r="L6" s="15">
        <v>0.15</v>
      </c>
      <c r="M6" s="15">
        <v>0.2</v>
      </c>
      <c r="N6" s="15">
        <v>0.25</v>
      </c>
      <c r="O6" s="16">
        <v>0.5</v>
      </c>
      <c r="P6" s="6"/>
      <c r="Q6" s="6"/>
      <c r="R6" s="6" t="s">
        <v>52</v>
      </c>
      <c r="S6" s="6"/>
      <c r="T6" s="6"/>
      <c r="U6" s="6"/>
      <c r="V6" s="6" t="str">
        <f t="shared" si="0"/>
        <v>Tek AnlatıcıYabancı DilHayırHayır</v>
      </c>
      <c r="W6" s="11">
        <f t="shared" ref="W6:W15" si="2">+C7</f>
        <v>49</v>
      </c>
      <c r="X6" s="11"/>
      <c r="Y6" s="11"/>
      <c r="Z6" s="6"/>
      <c r="AA6" s="11"/>
      <c r="AB6" s="11"/>
      <c r="AC6" s="11"/>
      <c r="AD6" s="11" t="str">
        <f>X2&amp;Y3&amp;AA4&amp;AC3</f>
        <v>Yabancı DilHayır3+S2345DK</v>
      </c>
      <c r="AE6" s="11">
        <f>+G6</f>
        <v>326</v>
      </c>
      <c r="AF6" s="6"/>
      <c r="AG6" s="12" t="s">
        <v>53</v>
      </c>
      <c r="AH6" s="6" t="s">
        <v>54</v>
      </c>
      <c r="AI6" s="6">
        <v>0.15</v>
      </c>
      <c r="AJ6" s="6"/>
      <c r="AK6" s="6"/>
    </row>
    <row r="7" spans="1:37" ht="15.75" customHeight="1" x14ac:dyDescent="0.25">
      <c r="A7" s="7" t="s">
        <v>30</v>
      </c>
      <c r="B7" s="6" t="s">
        <v>52</v>
      </c>
      <c r="C7" s="13">
        <v>49</v>
      </c>
      <c r="D7" s="13">
        <v>49</v>
      </c>
      <c r="E7" s="13">
        <v>49</v>
      </c>
      <c r="F7" s="13">
        <v>49</v>
      </c>
      <c r="G7" s="13">
        <v>49</v>
      </c>
      <c r="H7" s="13">
        <v>49</v>
      </c>
      <c r="I7" s="6"/>
      <c r="J7" s="12" t="s">
        <v>55</v>
      </c>
      <c r="K7" s="14" t="s">
        <v>32</v>
      </c>
      <c r="L7" s="15">
        <v>0.15</v>
      </c>
      <c r="M7" s="15">
        <v>0.2</v>
      </c>
      <c r="N7" s="15">
        <v>0.35</v>
      </c>
      <c r="O7" s="16">
        <v>1</v>
      </c>
      <c r="P7" s="6"/>
      <c r="Q7" s="6"/>
      <c r="R7" s="6"/>
      <c r="S7" s="6"/>
      <c r="T7" s="6"/>
      <c r="U7" s="6"/>
      <c r="V7" s="10" t="str">
        <f t="shared" ref="V7:V11" si="3">R2&amp;$S$2&amp;$T$3&amp;$U$2</f>
        <v>BaşrolYabancı DilHayırEvet</v>
      </c>
      <c r="W7" s="11">
        <f t="shared" si="2"/>
        <v>14.4</v>
      </c>
      <c r="X7" s="11"/>
      <c r="Y7" s="11"/>
      <c r="Z7" s="6"/>
      <c r="AA7" s="11"/>
      <c r="AB7" s="11"/>
      <c r="AC7" s="11"/>
      <c r="AD7" s="11" t="str">
        <f>X2&amp;Y3&amp;AA4&amp;AC4</f>
        <v>Yabancı DilHayır3+S46DK+</v>
      </c>
      <c r="AE7" s="11">
        <f>+H6</f>
        <v>410</v>
      </c>
      <c r="AF7" s="6"/>
      <c r="AG7" s="12" t="s">
        <v>56</v>
      </c>
      <c r="AH7" s="6" t="s">
        <v>57</v>
      </c>
      <c r="AI7" s="6">
        <v>1</v>
      </c>
      <c r="AJ7" s="6"/>
      <c r="AK7" s="6"/>
    </row>
    <row r="8" spans="1:37" ht="15.75" customHeight="1" x14ac:dyDescent="0.25">
      <c r="A8" s="7" t="s">
        <v>58</v>
      </c>
      <c r="B8" s="6" t="s">
        <v>22</v>
      </c>
      <c r="C8" s="13">
        <v>14.4</v>
      </c>
      <c r="D8" s="13">
        <v>14.4</v>
      </c>
      <c r="E8" s="13">
        <v>14.4</v>
      </c>
      <c r="F8" s="13">
        <v>14.4</v>
      </c>
      <c r="G8" s="13">
        <v>14.4</v>
      </c>
      <c r="H8" s="13">
        <v>14.4</v>
      </c>
      <c r="I8" s="6"/>
      <c r="J8" s="12" t="s">
        <v>55</v>
      </c>
      <c r="K8" s="14" t="s">
        <v>41</v>
      </c>
      <c r="L8" s="16">
        <v>1</v>
      </c>
      <c r="M8" s="16">
        <v>1</v>
      </c>
      <c r="N8" s="16">
        <v>1</v>
      </c>
      <c r="O8" s="16">
        <v>1</v>
      </c>
      <c r="P8" s="6"/>
      <c r="Q8" s="6"/>
      <c r="R8" s="6"/>
      <c r="S8" s="6"/>
      <c r="T8" s="6"/>
      <c r="U8" s="6"/>
      <c r="V8" s="6" t="str">
        <f t="shared" si="3"/>
        <v>2. Derece RolYabancı DilHayırEvet</v>
      </c>
      <c r="W8" s="11">
        <f t="shared" si="2"/>
        <v>8.3000000000000007</v>
      </c>
      <c r="X8" s="11"/>
      <c r="Y8" s="11"/>
      <c r="Z8" s="11"/>
      <c r="AA8" s="11"/>
      <c r="AB8" s="11"/>
      <c r="AC8" s="11"/>
      <c r="AD8" s="11" t="s">
        <v>59</v>
      </c>
      <c r="AE8" s="11">
        <f>+C16</f>
        <v>2460</v>
      </c>
      <c r="AF8" s="6"/>
      <c r="AG8" s="12" t="s">
        <v>60</v>
      </c>
      <c r="AH8" s="6" t="s">
        <v>61</v>
      </c>
      <c r="AI8" s="6">
        <v>0.15</v>
      </c>
      <c r="AJ8" s="6"/>
      <c r="AK8" s="6"/>
    </row>
    <row r="9" spans="1:37" ht="15.75" customHeight="1" x14ac:dyDescent="0.25">
      <c r="A9" s="7" t="s">
        <v>58</v>
      </c>
      <c r="B9" s="6" t="s">
        <v>33</v>
      </c>
      <c r="C9" s="13">
        <v>8.3000000000000007</v>
      </c>
      <c r="D9" s="13">
        <v>8.3000000000000007</v>
      </c>
      <c r="E9" s="13">
        <v>8.3000000000000007</v>
      </c>
      <c r="F9" s="13">
        <v>8.3000000000000007</v>
      </c>
      <c r="G9" s="13">
        <v>8.3000000000000007</v>
      </c>
      <c r="H9" s="13">
        <v>8.3000000000000007</v>
      </c>
      <c r="I9" s="6"/>
      <c r="J9" s="12" t="s">
        <v>55</v>
      </c>
      <c r="K9" s="14" t="s">
        <v>51</v>
      </c>
      <c r="L9" s="15">
        <v>0.15</v>
      </c>
      <c r="M9" s="15">
        <v>0.2</v>
      </c>
      <c r="N9" s="15">
        <v>0.25</v>
      </c>
      <c r="O9" s="16">
        <v>0.5</v>
      </c>
      <c r="P9" s="12"/>
      <c r="Q9" s="6"/>
      <c r="R9" s="6"/>
      <c r="S9" s="6"/>
      <c r="T9" s="6"/>
      <c r="U9" s="6"/>
      <c r="V9" s="6" t="str">
        <f t="shared" si="3"/>
        <v>3. Derece RolYabancı DilHayırEvet</v>
      </c>
      <c r="W9" s="11">
        <f t="shared" si="2"/>
        <v>5.5</v>
      </c>
      <c r="X9" s="11"/>
      <c r="Y9" s="11"/>
      <c r="Z9" s="11"/>
      <c r="AA9" s="11"/>
      <c r="AB9" s="11"/>
      <c r="AC9" s="11"/>
      <c r="AD9" s="11" t="s">
        <v>62</v>
      </c>
      <c r="AE9" s="11">
        <f t="shared" ref="AE9:AE13" si="4">+AE8</f>
        <v>2460</v>
      </c>
      <c r="AF9" s="6"/>
      <c r="AG9" s="12" t="s">
        <v>63</v>
      </c>
      <c r="AH9" s="6" t="s">
        <v>64</v>
      </c>
      <c r="AI9" s="6">
        <v>0.8</v>
      </c>
      <c r="AJ9" s="6"/>
      <c r="AK9" s="6"/>
    </row>
    <row r="10" spans="1:37" ht="15.75" customHeight="1" x14ac:dyDescent="0.25">
      <c r="A10" s="7" t="s">
        <v>58</v>
      </c>
      <c r="B10" s="6" t="s">
        <v>42</v>
      </c>
      <c r="C10" s="13">
        <v>5.5</v>
      </c>
      <c r="D10" s="13">
        <v>5.5</v>
      </c>
      <c r="E10" s="13">
        <v>5.5</v>
      </c>
      <c r="F10" s="13">
        <v>5.5</v>
      </c>
      <c r="G10" s="13">
        <v>5.5</v>
      </c>
      <c r="H10" s="13">
        <v>5.5</v>
      </c>
      <c r="I10" s="6"/>
      <c r="J10" s="12" t="s">
        <v>65</v>
      </c>
      <c r="K10" s="14" t="s">
        <v>66</v>
      </c>
      <c r="L10" s="15">
        <v>0.8</v>
      </c>
      <c r="M10" s="15">
        <v>1.1000000000000001</v>
      </c>
      <c r="N10" s="15">
        <v>1.6</v>
      </c>
      <c r="O10" s="16">
        <v>2</v>
      </c>
      <c r="P10" s="6"/>
      <c r="Q10" s="6"/>
      <c r="R10" s="6"/>
      <c r="S10" s="6"/>
      <c r="T10" s="6"/>
      <c r="U10" s="6"/>
      <c r="V10" s="6" t="str">
        <f t="shared" si="3"/>
        <v>FGR/RabarbaYabancı DilHayırEvet</v>
      </c>
      <c r="W10" s="11">
        <f t="shared" si="2"/>
        <v>165</v>
      </c>
      <c r="X10" s="11"/>
      <c r="Y10" s="11"/>
      <c r="Z10" s="11"/>
      <c r="AA10" s="11"/>
      <c r="AB10" s="11"/>
      <c r="AC10" s="11"/>
      <c r="AD10" s="11" t="s">
        <v>67</v>
      </c>
      <c r="AE10" s="11">
        <f t="shared" si="4"/>
        <v>2460</v>
      </c>
      <c r="AF10" s="6"/>
      <c r="AG10" s="12" t="s">
        <v>68</v>
      </c>
      <c r="AH10" s="6" t="s">
        <v>69</v>
      </c>
      <c r="AI10" s="6">
        <v>0.25</v>
      </c>
      <c r="AJ10" s="6"/>
      <c r="AK10" s="6"/>
    </row>
    <row r="11" spans="1:37" ht="15.75" customHeight="1" x14ac:dyDescent="0.25">
      <c r="A11" s="7" t="s">
        <v>58</v>
      </c>
      <c r="B11" s="6" t="s">
        <v>48</v>
      </c>
      <c r="C11" s="13">
        <v>165</v>
      </c>
      <c r="D11" s="13">
        <v>203</v>
      </c>
      <c r="E11" s="13">
        <v>246</v>
      </c>
      <c r="F11" s="13">
        <v>246</v>
      </c>
      <c r="G11" s="13">
        <v>326</v>
      </c>
      <c r="H11" s="13">
        <v>410</v>
      </c>
      <c r="I11" s="6"/>
      <c r="J11" s="12" t="s">
        <v>65</v>
      </c>
      <c r="K11" s="14" t="s">
        <v>70</v>
      </c>
      <c r="L11" s="15">
        <v>1</v>
      </c>
      <c r="M11" s="15">
        <v>1.4</v>
      </c>
      <c r="N11" s="15">
        <v>1.6</v>
      </c>
      <c r="O11" s="16">
        <v>2</v>
      </c>
      <c r="P11" s="6"/>
      <c r="Q11" s="6"/>
      <c r="R11" s="6"/>
      <c r="S11" s="6"/>
      <c r="T11" s="6"/>
      <c r="U11" s="6"/>
      <c r="V11" s="6" t="str">
        <f t="shared" si="3"/>
        <v>Tek AnlatıcıYabancı DilHayırEvet</v>
      </c>
      <c r="W11" s="11">
        <f t="shared" si="2"/>
        <v>49</v>
      </c>
      <c r="X11" s="11"/>
      <c r="Y11" s="11"/>
      <c r="Z11" s="11"/>
      <c r="AA11" s="11"/>
      <c r="AB11" s="11"/>
      <c r="AC11" s="11"/>
      <c r="AD11" s="11" t="s">
        <v>71</v>
      </c>
      <c r="AE11" s="11">
        <f t="shared" si="4"/>
        <v>2460</v>
      </c>
      <c r="AF11" s="6"/>
      <c r="AG11" s="12"/>
      <c r="AH11" s="6" t="s">
        <v>72</v>
      </c>
      <c r="AI11" s="6">
        <v>0.2</v>
      </c>
      <c r="AJ11" s="6"/>
      <c r="AK11" s="6"/>
    </row>
    <row r="12" spans="1:37" ht="15.75" customHeight="1" x14ac:dyDescent="0.25">
      <c r="A12" s="7" t="s">
        <v>58</v>
      </c>
      <c r="B12" s="6" t="s">
        <v>52</v>
      </c>
      <c r="C12" s="13">
        <v>49</v>
      </c>
      <c r="D12" s="13">
        <v>49</v>
      </c>
      <c r="E12" s="13">
        <v>49</v>
      </c>
      <c r="F12" s="13">
        <v>49</v>
      </c>
      <c r="G12" s="13">
        <v>49</v>
      </c>
      <c r="H12" s="13">
        <v>49</v>
      </c>
      <c r="I12" s="6"/>
      <c r="J12" s="14" t="s">
        <v>73</v>
      </c>
      <c r="K12" s="14" t="s">
        <v>73</v>
      </c>
      <c r="L12" s="15">
        <v>0.25</v>
      </c>
      <c r="M12" s="15">
        <v>0.35</v>
      </c>
      <c r="N12" s="15">
        <v>0.4</v>
      </c>
      <c r="O12" s="16">
        <v>0.5</v>
      </c>
      <c r="P12" s="6"/>
      <c r="Q12" s="6"/>
      <c r="R12" s="6"/>
      <c r="S12" s="6"/>
      <c r="T12" s="6"/>
      <c r="U12" s="6"/>
      <c r="V12" s="10" t="str">
        <f t="shared" ref="V12:V16" si="5">R2&amp;$S$2&amp;$T$2&amp;$U$2</f>
        <v>BaşrolYabancı DilEvetEvet</v>
      </c>
      <c r="W12" s="11">
        <f t="shared" si="2"/>
        <v>62</v>
      </c>
      <c r="X12" s="11"/>
      <c r="Y12" s="11"/>
      <c r="Z12" s="11"/>
      <c r="AA12" s="11"/>
      <c r="AB12" s="11"/>
      <c r="AC12" s="11"/>
      <c r="AD12" s="11" t="s">
        <v>74</v>
      </c>
      <c r="AE12" s="11">
        <f t="shared" si="4"/>
        <v>2460</v>
      </c>
      <c r="AF12" s="6"/>
      <c r="AG12" s="6"/>
      <c r="AH12" s="6" t="s">
        <v>75</v>
      </c>
      <c r="AI12" s="6">
        <v>1</v>
      </c>
      <c r="AJ12" s="6"/>
      <c r="AK12" s="6"/>
    </row>
    <row r="13" spans="1:37" ht="15.75" customHeight="1" x14ac:dyDescent="0.25">
      <c r="A13" s="7" t="s">
        <v>76</v>
      </c>
      <c r="B13" s="6" t="s">
        <v>22</v>
      </c>
      <c r="C13" s="13">
        <v>62</v>
      </c>
      <c r="D13" s="13">
        <v>62</v>
      </c>
      <c r="E13" s="13">
        <v>62</v>
      </c>
      <c r="F13" s="13">
        <v>62</v>
      </c>
      <c r="G13" s="13">
        <v>62</v>
      </c>
      <c r="H13" s="13">
        <v>62</v>
      </c>
      <c r="I13" s="6"/>
      <c r="J13" s="6"/>
      <c r="K13" s="6"/>
      <c r="L13" s="6"/>
      <c r="M13" s="6"/>
      <c r="N13" s="6"/>
      <c r="O13" s="17"/>
      <c r="P13" s="6"/>
      <c r="Q13" s="6"/>
      <c r="R13" s="6"/>
      <c r="S13" s="6"/>
      <c r="T13" s="6"/>
      <c r="U13" s="6"/>
      <c r="V13" s="6" t="str">
        <f t="shared" si="5"/>
        <v>2. Derece RolYabancı DilEvetEvet</v>
      </c>
      <c r="W13" s="11">
        <f t="shared" si="2"/>
        <v>49</v>
      </c>
      <c r="X13" s="11"/>
      <c r="Y13" s="11"/>
      <c r="Z13" s="11"/>
      <c r="AA13" s="11"/>
      <c r="AB13" s="11"/>
      <c r="AC13" s="11"/>
      <c r="AD13" s="11" t="s">
        <v>77</v>
      </c>
      <c r="AE13" s="11">
        <f t="shared" si="4"/>
        <v>2460</v>
      </c>
      <c r="AF13" s="6"/>
      <c r="AG13" s="6"/>
      <c r="AH13" s="6" t="s">
        <v>78</v>
      </c>
      <c r="AI13" s="6">
        <v>0.35</v>
      </c>
      <c r="AJ13" s="6"/>
      <c r="AK13" s="6"/>
    </row>
    <row r="14" spans="1:37" ht="15.75" customHeight="1" x14ac:dyDescent="0.25">
      <c r="A14" s="7" t="s">
        <v>76</v>
      </c>
      <c r="B14" s="6" t="s">
        <v>33</v>
      </c>
      <c r="C14" s="13">
        <v>49</v>
      </c>
      <c r="D14" s="13">
        <v>49</v>
      </c>
      <c r="E14" s="13">
        <v>49</v>
      </c>
      <c r="F14" s="13">
        <v>49</v>
      </c>
      <c r="G14" s="13">
        <v>49</v>
      </c>
      <c r="H14" s="13">
        <v>49</v>
      </c>
      <c r="I14" s="6"/>
      <c r="J14" s="6"/>
      <c r="K14" s="6"/>
      <c r="L14" s="15"/>
      <c r="M14" s="15"/>
      <c r="N14" s="15"/>
      <c r="O14" s="16"/>
      <c r="P14" s="6"/>
      <c r="Q14" s="6"/>
      <c r="R14" s="6"/>
      <c r="S14" s="6"/>
      <c r="T14" s="6"/>
      <c r="U14" s="6"/>
      <c r="V14" s="6" t="str">
        <f t="shared" si="5"/>
        <v>3. Derece RolYabancı DilEvetEvet</v>
      </c>
      <c r="W14" s="11">
        <f t="shared" si="2"/>
        <v>28</v>
      </c>
      <c r="X14" s="11"/>
      <c r="Y14" s="11"/>
      <c r="Z14" s="11"/>
      <c r="AA14" s="11"/>
      <c r="AB14" s="11"/>
      <c r="AC14" s="11"/>
      <c r="AD14" s="11" t="s">
        <v>79</v>
      </c>
      <c r="AE14" s="11">
        <f>+C20</f>
        <v>820</v>
      </c>
      <c r="AF14" s="6"/>
      <c r="AG14" s="6"/>
      <c r="AH14" s="6" t="s">
        <v>80</v>
      </c>
      <c r="AI14" s="6">
        <v>0.2</v>
      </c>
      <c r="AJ14" s="6"/>
      <c r="AK14" s="6"/>
    </row>
    <row r="15" spans="1:37" ht="15.75" customHeight="1" x14ac:dyDescent="0.25">
      <c r="A15" s="7" t="s">
        <v>76</v>
      </c>
      <c r="B15" s="6" t="s">
        <v>42</v>
      </c>
      <c r="C15" s="13">
        <v>28</v>
      </c>
      <c r="D15" s="13">
        <v>28</v>
      </c>
      <c r="E15" s="13">
        <v>28</v>
      </c>
      <c r="F15" s="13">
        <v>28</v>
      </c>
      <c r="G15" s="13">
        <v>28</v>
      </c>
      <c r="H15" s="13">
        <v>28</v>
      </c>
      <c r="I15" s="6"/>
      <c r="J15" s="6"/>
      <c r="K15" s="6"/>
      <c r="L15" s="15"/>
      <c r="M15" s="15"/>
      <c r="N15" s="15"/>
      <c r="O15" s="16"/>
      <c r="P15" s="6"/>
      <c r="Q15" s="6"/>
      <c r="R15" s="6"/>
      <c r="S15" s="6"/>
      <c r="T15" s="6"/>
      <c r="U15" s="6"/>
      <c r="V15" s="6" t="str">
        <f t="shared" si="5"/>
        <v>FGR/RabarbaYabancı DilEvetEvet</v>
      </c>
      <c r="W15" s="11">
        <f t="shared" si="2"/>
        <v>2460</v>
      </c>
      <c r="X15" s="11"/>
      <c r="Y15" s="11"/>
      <c r="Z15" s="11"/>
      <c r="AA15" s="11"/>
      <c r="AB15" s="11"/>
      <c r="AC15" s="11"/>
      <c r="AD15" s="11" t="s">
        <v>81</v>
      </c>
      <c r="AE15" s="11">
        <f t="shared" ref="AE15:AE19" si="6">+AE14</f>
        <v>820</v>
      </c>
      <c r="AF15" s="6"/>
      <c r="AG15" s="6"/>
      <c r="AH15" s="6" t="s">
        <v>82</v>
      </c>
      <c r="AI15" s="6">
        <v>0.2</v>
      </c>
      <c r="AJ15" s="6"/>
      <c r="AK15" s="6"/>
    </row>
    <row r="16" spans="1:37" ht="15.75" customHeight="1" x14ac:dyDescent="0.25">
      <c r="A16" s="7" t="s">
        <v>76</v>
      </c>
      <c r="B16" s="6" t="s">
        <v>48</v>
      </c>
      <c r="C16" s="13">
        <v>2460</v>
      </c>
      <c r="D16" s="13">
        <v>2460</v>
      </c>
      <c r="E16" s="13">
        <v>2460</v>
      </c>
      <c r="F16" s="13">
        <v>2460</v>
      </c>
      <c r="G16" s="13">
        <v>2460</v>
      </c>
      <c r="H16" s="13">
        <v>2460</v>
      </c>
      <c r="I16" s="6"/>
      <c r="J16" s="6"/>
      <c r="K16" s="6"/>
      <c r="L16" s="15"/>
      <c r="M16" s="15"/>
      <c r="N16" s="15"/>
      <c r="O16" s="16"/>
      <c r="P16" s="6"/>
      <c r="Q16" s="6"/>
      <c r="R16" s="6"/>
      <c r="S16" s="6"/>
      <c r="T16" s="6"/>
      <c r="U16" s="6"/>
      <c r="V16" s="6" t="str">
        <f t="shared" si="5"/>
        <v>Tek AnlatıcıYabancı DilEvetEvet</v>
      </c>
      <c r="W16" s="18">
        <f>+C21</f>
        <v>283.39999999999998</v>
      </c>
      <c r="X16" s="11"/>
      <c r="Y16" s="11"/>
      <c r="Z16" s="11"/>
      <c r="AA16" s="11"/>
      <c r="AB16" s="11"/>
      <c r="AC16" s="11"/>
      <c r="AD16" s="11" t="s">
        <v>83</v>
      </c>
      <c r="AE16" s="11">
        <f t="shared" si="6"/>
        <v>820</v>
      </c>
      <c r="AF16" s="6"/>
      <c r="AG16" s="6"/>
      <c r="AH16" s="6" t="s">
        <v>84</v>
      </c>
      <c r="AI16" s="6">
        <v>1</v>
      </c>
      <c r="AJ16" s="6"/>
      <c r="AK16" s="6"/>
    </row>
    <row r="17" spans="1:37" ht="15.75" customHeight="1" x14ac:dyDescent="0.25">
      <c r="A17" s="7" t="s">
        <v>85</v>
      </c>
      <c r="B17" s="6" t="s">
        <v>22</v>
      </c>
      <c r="C17" s="13">
        <v>246</v>
      </c>
      <c r="D17" s="13">
        <v>246</v>
      </c>
      <c r="E17" s="13">
        <v>246</v>
      </c>
      <c r="F17" s="13">
        <v>246</v>
      </c>
      <c r="G17" s="13">
        <v>246</v>
      </c>
      <c r="H17" s="13">
        <v>246</v>
      </c>
      <c r="I17" s="6"/>
      <c r="J17" s="6"/>
      <c r="K17" s="6"/>
      <c r="L17" s="6"/>
      <c r="M17" s="6"/>
      <c r="N17" s="15"/>
      <c r="O17" s="17"/>
      <c r="P17" s="6"/>
      <c r="Q17" s="6"/>
      <c r="R17" s="6"/>
      <c r="S17" s="6"/>
      <c r="T17" s="6"/>
      <c r="U17" s="6"/>
      <c r="V17" s="10" t="str">
        <f t="shared" ref="V17:V21" si="7">R2&amp;$S$2&amp;$T$2&amp;$U$3</f>
        <v>BaşrolYabancı DilEvetHayır</v>
      </c>
      <c r="W17" s="11">
        <f t="shared" ref="W17:W20" si="8">+W12</f>
        <v>62</v>
      </c>
      <c r="X17" s="11"/>
      <c r="Y17" s="11"/>
      <c r="Z17" s="11"/>
      <c r="AA17" s="11"/>
      <c r="AB17" s="11"/>
      <c r="AC17" s="11"/>
      <c r="AD17" s="11" t="s">
        <v>86</v>
      </c>
      <c r="AE17" s="11">
        <f t="shared" si="6"/>
        <v>820</v>
      </c>
      <c r="AF17" s="6"/>
      <c r="AG17" s="6"/>
      <c r="AH17" s="6" t="s">
        <v>87</v>
      </c>
      <c r="AI17" s="6">
        <v>0.2</v>
      </c>
      <c r="AJ17" s="6"/>
      <c r="AK17" s="6"/>
    </row>
    <row r="18" spans="1:37" ht="15.75" customHeight="1" x14ac:dyDescent="0.25">
      <c r="A18" s="7" t="s">
        <v>85</v>
      </c>
      <c r="B18" s="6" t="s">
        <v>33</v>
      </c>
      <c r="C18" s="13">
        <v>147</v>
      </c>
      <c r="D18" s="13">
        <v>147</v>
      </c>
      <c r="E18" s="13">
        <v>147</v>
      </c>
      <c r="F18" s="13">
        <v>147</v>
      </c>
      <c r="G18" s="13">
        <v>147</v>
      </c>
      <c r="H18" s="13">
        <v>147</v>
      </c>
      <c r="I18" s="6"/>
      <c r="J18" s="6"/>
      <c r="K18" s="6"/>
      <c r="L18" s="6"/>
      <c r="M18" s="6"/>
      <c r="N18" s="15"/>
      <c r="O18" s="17"/>
      <c r="P18" s="6"/>
      <c r="Q18" s="6"/>
      <c r="R18" s="6"/>
      <c r="S18" s="6"/>
      <c r="T18" s="6"/>
      <c r="U18" s="6"/>
      <c r="V18" s="6" t="str">
        <f t="shared" si="7"/>
        <v>2. Derece RolYabancı DilEvetHayır</v>
      </c>
      <c r="W18" s="11">
        <f t="shared" si="8"/>
        <v>49</v>
      </c>
      <c r="X18" s="11"/>
      <c r="Y18" s="11"/>
      <c r="Z18" s="11"/>
      <c r="AA18" s="11"/>
      <c r="AB18" s="11"/>
      <c r="AC18" s="11"/>
      <c r="AD18" s="11" t="s">
        <v>88</v>
      </c>
      <c r="AE18" s="11">
        <f t="shared" si="6"/>
        <v>820</v>
      </c>
      <c r="AF18" s="6"/>
      <c r="AG18" s="6"/>
      <c r="AH18" s="6" t="s">
        <v>89</v>
      </c>
      <c r="AI18" s="6">
        <v>1.1000000000000001</v>
      </c>
      <c r="AJ18" s="6"/>
      <c r="AK18" s="6"/>
    </row>
    <row r="19" spans="1:37" ht="15.75" customHeight="1" x14ac:dyDescent="0.25">
      <c r="A19" s="7" t="s">
        <v>85</v>
      </c>
      <c r="B19" s="6" t="s">
        <v>42</v>
      </c>
      <c r="C19" s="13">
        <v>86</v>
      </c>
      <c r="D19" s="13">
        <v>86</v>
      </c>
      <c r="E19" s="13">
        <v>86</v>
      </c>
      <c r="F19" s="13">
        <v>86</v>
      </c>
      <c r="G19" s="13">
        <v>86</v>
      </c>
      <c r="H19" s="13">
        <v>86</v>
      </c>
      <c r="I19" s="6"/>
      <c r="J19" s="6"/>
      <c r="K19" s="14"/>
      <c r="L19" s="6"/>
      <c r="M19" s="6"/>
      <c r="N19" s="15"/>
      <c r="O19" s="17"/>
      <c r="P19" s="6"/>
      <c r="Q19" s="6"/>
      <c r="R19" s="6"/>
      <c r="S19" s="6"/>
      <c r="T19" s="6"/>
      <c r="U19" s="6"/>
      <c r="V19" s="6" t="str">
        <f t="shared" si="7"/>
        <v>3. Derece RolYabancı DilEvetHayır</v>
      </c>
      <c r="W19" s="11">
        <f t="shared" si="8"/>
        <v>28</v>
      </c>
      <c r="X19" s="11"/>
      <c r="Y19" s="11"/>
      <c r="Z19" s="11"/>
      <c r="AA19" s="11"/>
      <c r="AB19" s="11"/>
      <c r="AC19" s="11"/>
      <c r="AD19" s="11" t="s">
        <v>90</v>
      </c>
      <c r="AE19" s="11">
        <f t="shared" si="6"/>
        <v>820</v>
      </c>
      <c r="AF19" s="6"/>
      <c r="AG19" s="6"/>
      <c r="AH19" s="6" t="s">
        <v>91</v>
      </c>
      <c r="AI19" s="6">
        <v>0.35</v>
      </c>
      <c r="AJ19" s="6"/>
      <c r="AK19" s="6"/>
    </row>
    <row r="20" spans="1:37" ht="15.75" customHeight="1" x14ac:dyDescent="0.25">
      <c r="A20" s="19" t="s">
        <v>85</v>
      </c>
      <c r="B20" s="20" t="s">
        <v>48</v>
      </c>
      <c r="C20" s="21">
        <v>820</v>
      </c>
      <c r="D20" s="21">
        <v>820</v>
      </c>
      <c r="E20" s="21">
        <v>820</v>
      </c>
      <c r="F20" s="21">
        <v>820</v>
      </c>
      <c r="G20" s="21">
        <v>820</v>
      </c>
      <c r="H20" s="21">
        <v>820</v>
      </c>
      <c r="I20" s="20"/>
      <c r="J20" s="20"/>
      <c r="K20" s="22"/>
      <c r="L20" s="20"/>
      <c r="M20" s="20"/>
      <c r="N20" s="23"/>
      <c r="O20" s="24"/>
      <c r="P20" s="6"/>
      <c r="Q20" s="6"/>
      <c r="R20" s="6"/>
      <c r="S20" s="6"/>
      <c r="T20" s="6"/>
      <c r="U20" s="6"/>
      <c r="V20" s="6" t="str">
        <f t="shared" si="7"/>
        <v>FGR/RabarbaYabancı DilEvetHayır</v>
      </c>
      <c r="W20" s="11">
        <f t="shared" si="8"/>
        <v>2460</v>
      </c>
      <c r="X20" s="11"/>
      <c r="Y20" s="11"/>
      <c r="Z20" s="11"/>
      <c r="AA20" s="11"/>
      <c r="AB20" s="11"/>
      <c r="AC20" s="11"/>
      <c r="AD20" s="11" t="s">
        <v>92</v>
      </c>
      <c r="AE20" s="11">
        <f>+AE13</f>
        <v>2460</v>
      </c>
      <c r="AF20" s="6"/>
      <c r="AG20" s="6"/>
      <c r="AH20" s="6" t="s">
        <v>93</v>
      </c>
      <c r="AI20" s="6">
        <v>0.35</v>
      </c>
      <c r="AJ20" s="6"/>
      <c r="AK20" s="6"/>
    </row>
    <row r="21" spans="1:37" ht="15.75" customHeight="1" x14ac:dyDescent="0.25">
      <c r="A21" s="7" t="s">
        <v>76</v>
      </c>
      <c r="B21" s="6" t="s">
        <v>52</v>
      </c>
      <c r="C21" s="13">
        <v>283.39999999999998</v>
      </c>
      <c r="D21" s="13">
        <v>283.39999999999998</v>
      </c>
      <c r="E21" s="13">
        <v>283.39999999999998</v>
      </c>
      <c r="F21" s="13">
        <v>283.39999999999998</v>
      </c>
      <c r="G21" s="13">
        <v>283.39999999999998</v>
      </c>
      <c r="H21" s="13">
        <v>283.39999999999998</v>
      </c>
      <c r="I21" s="6"/>
      <c r="J21" s="6"/>
      <c r="K21" s="14"/>
      <c r="L21" s="6"/>
      <c r="M21" s="6"/>
      <c r="N21" s="15"/>
      <c r="O21" s="6"/>
      <c r="P21" s="6"/>
      <c r="Q21" s="6"/>
      <c r="R21" s="6"/>
      <c r="S21" s="6"/>
      <c r="T21" s="6"/>
      <c r="U21" s="6"/>
      <c r="V21" s="6" t="str">
        <f t="shared" si="7"/>
        <v>Tek AnlatıcıYabancı DilEvetHayır</v>
      </c>
      <c r="W21" s="18">
        <f>+C22</f>
        <v>283.39999999999998</v>
      </c>
      <c r="X21" s="11"/>
      <c r="Y21" s="11"/>
      <c r="Z21" s="11"/>
      <c r="AA21" s="11"/>
      <c r="AB21" s="11"/>
      <c r="AC21" s="11"/>
      <c r="AD21" s="11" t="s">
        <v>94</v>
      </c>
      <c r="AE21" s="11">
        <f t="shared" ref="AE21:AE25" si="9">+AE20</f>
        <v>2460</v>
      </c>
      <c r="AF21" s="6"/>
      <c r="AG21" s="6"/>
      <c r="AH21" s="6" t="s">
        <v>95</v>
      </c>
      <c r="AI21" s="6">
        <v>1</v>
      </c>
      <c r="AJ21" s="6"/>
      <c r="AK21" s="6"/>
    </row>
    <row r="22" spans="1:37" ht="15.75" customHeight="1" x14ac:dyDescent="0.25">
      <c r="A22" s="7" t="s">
        <v>85</v>
      </c>
      <c r="B22" s="6" t="s">
        <v>52</v>
      </c>
      <c r="C22" s="13">
        <v>283.39999999999998</v>
      </c>
      <c r="D22" s="13">
        <v>283.39999999999998</v>
      </c>
      <c r="E22" s="13">
        <v>283.39999999999998</v>
      </c>
      <c r="F22" s="13">
        <v>283.39999999999998</v>
      </c>
      <c r="G22" s="13">
        <v>283.39999999999998</v>
      </c>
      <c r="H22" s="13">
        <v>283.39999999999998</v>
      </c>
      <c r="I22" s="6"/>
      <c r="J22" s="6"/>
      <c r="K22" s="14"/>
      <c r="L22" s="6"/>
      <c r="M22" s="6"/>
      <c r="N22" s="15"/>
      <c r="O22" s="6"/>
      <c r="P22" s="6"/>
      <c r="Q22" s="6"/>
      <c r="R22" s="6"/>
      <c r="S22" s="6"/>
      <c r="T22" s="6"/>
      <c r="U22" s="6"/>
      <c r="V22" s="10" t="str">
        <f t="shared" ref="V22:V26" si="10">R2&amp;$S$3&amp;$T$2&amp;$U$2</f>
        <v>BaşrolTürkçeEvetEvet</v>
      </c>
      <c r="W22" s="11">
        <f t="shared" ref="W22:W25" si="11">+C17</f>
        <v>246</v>
      </c>
      <c r="X22" s="11"/>
      <c r="Y22" s="11"/>
      <c r="Z22" s="11"/>
      <c r="AA22" s="11"/>
      <c r="AB22" s="11"/>
      <c r="AC22" s="11"/>
      <c r="AD22" s="11" t="s">
        <v>96</v>
      </c>
      <c r="AE22" s="11">
        <f t="shared" si="9"/>
        <v>2460</v>
      </c>
      <c r="AF22" s="6"/>
      <c r="AG22" s="6"/>
      <c r="AH22" s="6" t="s">
        <v>97</v>
      </c>
      <c r="AI22" s="6">
        <v>0.4</v>
      </c>
      <c r="AJ22" s="6"/>
      <c r="AK22" s="6"/>
    </row>
    <row r="23" spans="1:37" ht="15.75" customHeight="1" x14ac:dyDescent="0.25">
      <c r="A23" s="6"/>
      <c r="B23" s="6"/>
      <c r="C23" s="11"/>
      <c r="D23" s="11"/>
      <c r="E23" s="11"/>
      <c r="F23" s="11"/>
      <c r="G23" s="11"/>
      <c r="H23" s="11"/>
      <c r="I23" s="6"/>
      <c r="J23" s="6"/>
      <c r="K23" s="14"/>
      <c r="L23" s="6"/>
      <c r="M23" s="6"/>
      <c r="N23" s="15"/>
      <c r="O23" s="6"/>
      <c r="P23" s="6"/>
      <c r="Q23" s="6"/>
      <c r="R23" s="6"/>
      <c r="S23" s="6"/>
      <c r="T23" s="6"/>
      <c r="U23" s="6"/>
      <c r="V23" s="6" t="str">
        <f t="shared" si="10"/>
        <v>2. Derece RolTürkçeEvetEvet</v>
      </c>
      <c r="W23" s="11">
        <f t="shared" si="11"/>
        <v>147</v>
      </c>
      <c r="X23" s="11"/>
      <c r="Y23" s="11"/>
      <c r="Z23" s="11"/>
      <c r="AA23" s="11"/>
      <c r="AB23" s="11"/>
      <c r="AC23" s="11"/>
      <c r="AD23" s="11" t="s">
        <v>98</v>
      </c>
      <c r="AE23" s="11">
        <f t="shared" si="9"/>
        <v>2460</v>
      </c>
      <c r="AF23" s="6"/>
      <c r="AG23" s="6"/>
      <c r="AH23" s="6" t="s">
        <v>99</v>
      </c>
      <c r="AI23" s="6">
        <v>0.25</v>
      </c>
      <c r="AJ23" s="6"/>
      <c r="AK23" s="6"/>
    </row>
    <row r="24" spans="1:37" ht="15.75" customHeight="1" x14ac:dyDescent="0.25">
      <c r="A24" s="6"/>
      <c r="B24" s="6"/>
      <c r="C24" s="11"/>
      <c r="D24" s="11"/>
      <c r="E24" s="11"/>
      <c r="F24" s="11"/>
      <c r="G24" s="11"/>
      <c r="H24" s="11"/>
      <c r="I24" s="6"/>
      <c r="J24" s="6"/>
      <c r="K24" s="14"/>
      <c r="L24" s="6"/>
      <c r="M24" s="6"/>
      <c r="N24" s="15"/>
      <c r="O24" s="6"/>
      <c r="P24" s="6"/>
      <c r="Q24" s="6"/>
      <c r="R24" s="6"/>
      <c r="S24" s="6"/>
      <c r="T24" s="6"/>
      <c r="U24" s="6"/>
      <c r="V24" s="6" t="str">
        <f t="shared" si="10"/>
        <v>3. Derece RolTürkçeEvetEvet</v>
      </c>
      <c r="W24" s="11">
        <f t="shared" si="11"/>
        <v>86</v>
      </c>
      <c r="X24" s="11"/>
      <c r="Y24" s="11"/>
      <c r="Z24" s="11"/>
      <c r="AA24" s="11"/>
      <c r="AB24" s="11"/>
      <c r="AC24" s="11"/>
      <c r="AD24" s="11" t="s">
        <v>100</v>
      </c>
      <c r="AE24" s="11">
        <f t="shared" si="9"/>
        <v>2460</v>
      </c>
      <c r="AF24" s="6"/>
      <c r="AG24" s="6"/>
      <c r="AH24" s="6" t="s">
        <v>101</v>
      </c>
      <c r="AI24" s="6">
        <v>0.35</v>
      </c>
      <c r="AJ24" s="6"/>
      <c r="AK24" s="6"/>
    </row>
    <row r="25" spans="1:37" ht="15.75" customHeight="1" x14ac:dyDescent="0.25">
      <c r="A25" s="6"/>
      <c r="B25" s="6"/>
      <c r="C25" s="11"/>
      <c r="D25" s="6"/>
      <c r="E25" s="6"/>
      <c r="F25" s="6"/>
      <c r="G25" s="6"/>
      <c r="H25" s="6"/>
      <c r="I25" s="6"/>
      <c r="J25" s="6"/>
      <c r="K25" s="14"/>
      <c r="L25" s="6"/>
      <c r="M25" s="6"/>
      <c r="N25" s="15"/>
      <c r="O25" s="6"/>
      <c r="P25" s="6"/>
      <c r="Q25" s="6"/>
      <c r="R25" s="6"/>
      <c r="S25" s="6"/>
      <c r="T25" s="6"/>
      <c r="U25" s="6"/>
      <c r="V25" s="6" t="str">
        <f t="shared" si="10"/>
        <v>FGR/RabarbaTürkçeEvetEvet</v>
      </c>
      <c r="W25" s="11">
        <f t="shared" si="11"/>
        <v>820</v>
      </c>
      <c r="X25" s="11"/>
      <c r="Y25" s="11"/>
      <c r="Z25" s="11"/>
      <c r="AA25" s="11"/>
      <c r="AB25" s="11"/>
      <c r="AC25" s="11"/>
      <c r="AD25" s="11" t="s">
        <v>102</v>
      </c>
      <c r="AE25" s="11">
        <f t="shared" si="9"/>
        <v>2460</v>
      </c>
      <c r="AF25" s="6"/>
      <c r="AG25" s="6"/>
      <c r="AH25" s="6" t="s">
        <v>103</v>
      </c>
      <c r="AI25" s="6">
        <v>1</v>
      </c>
      <c r="AJ25" s="6"/>
      <c r="AK25" s="6"/>
    </row>
    <row r="26" spans="1:37" ht="15.75" customHeight="1" x14ac:dyDescent="0.25">
      <c r="A26" s="6"/>
      <c r="B26" s="25"/>
      <c r="C26" s="25"/>
      <c r="D26" s="11"/>
      <c r="E26" s="6"/>
      <c r="F26" s="6"/>
      <c r="G26" s="6"/>
      <c r="H26" s="6"/>
      <c r="I26" s="6"/>
      <c r="J26" s="6"/>
      <c r="K26" s="14"/>
      <c r="L26" s="6"/>
      <c r="M26" s="6"/>
      <c r="N26" s="15"/>
      <c r="O26" s="6"/>
      <c r="P26" s="6"/>
      <c r="Q26" s="6"/>
      <c r="R26" s="6"/>
      <c r="S26" s="6"/>
      <c r="T26" s="6"/>
      <c r="U26" s="6"/>
      <c r="V26" s="6" t="str">
        <f t="shared" si="10"/>
        <v>Tek AnlatıcıTürkçeEvetEvet</v>
      </c>
      <c r="W26" s="11">
        <v>0</v>
      </c>
      <c r="X26" s="11"/>
      <c r="Y26" s="11"/>
      <c r="Z26" s="11"/>
      <c r="AA26" s="11"/>
      <c r="AB26" s="11"/>
      <c r="AC26" s="11"/>
      <c r="AD26" s="11"/>
      <c r="AE26" s="11"/>
      <c r="AF26" s="6"/>
      <c r="AG26" s="6"/>
      <c r="AH26" s="6" t="s">
        <v>104</v>
      </c>
      <c r="AI26" s="6">
        <v>0.25</v>
      </c>
      <c r="AJ26" s="6"/>
      <c r="AK26" s="6"/>
    </row>
    <row r="27" spans="1:37" ht="15.75" customHeight="1" x14ac:dyDescent="0.25">
      <c r="A27" s="6"/>
      <c r="B27" s="25"/>
      <c r="C27" s="25"/>
      <c r="D27" s="11"/>
      <c r="E27" s="6"/>
      <c r="F27" s="6"/>
      <c r="G27" s="6"/>
      <c r="H27" s="6"/>
      <c r="I27" s="6"/>
      <c r="J27" s="6"/>
      <c r="K27" s="14"/>
      <c r="L27" s="6"/>
      <c r="M27" s="6"/>
      <c r="N27" s="15"/>
      <c r="O27" s="6"/>
      <c r="P27" s="6"/>
      <c r="Q27" s="6"/>
      <c r="R27" s="6"/>
      <c r="S27" s="6"/>
      <c r="T27" s="6"/>
      <c r="U27" s="6"/>
      <c r="V27" s="10" t="str">
        <f t="shared" ref="V27:V31" si="12">R2&amp;$S$3&amp;$T$2&amp;$U$3</f>
        <v>BaşrolTürkçeEvetHayır</v>
      </c>
      <c r="W27" s="11">
        <f t="shared" ref="W27:W30" si="13">+W22</f>
        <v>246</v>
      </c>
      <c r="X27" s="11"/>
      <c r="Y27" s="11"/>
      <c r="Z27" s="11"/>
      <c r="AA27" s="11"/>
      <c r="AB27" s="11"/>
      <c r="AC27" s="11"/>
      <c r="AD27" s="11"/>
      <c r="AE27" s="11"/>
      <c r="AF27" s="6"/>
      <c r="AG27" s="6"/>
      <c r="AH27" s="6" t="s">
        <v>105</v>
      </c>
      <c r="AI27" s="6">
        <v>1.6</v>
      </c>
      <c r="AJ27" s="6"/>
      <c r="AK27" s="6"/>
    </row>
    <row r="28" spans="1:37" ht="15.75" customHeight="1" x14ac:dyDescent="0.25">
      <c r="A28" s="6"/>
      <c r="B28" s="25"/>
      <c r="C28" s="25"/>
      <c r="D28" s="11"/>
      <c r="E28" s="6"/>
      <c r="F28" s="6"/>
      <c r="G28" s="6"/>
      <c r="H28" s="6"/>
      <c r="I28" s="6"/>
      <c r="J28" s="6"/>
      <c r="K28" s="14"/>
      <c r="L28" s="6"/>
      <c r="M28" s="6"/>
      <c r="N28" s="15"/>
      <c r="O28" s="6"/>
      <c r="P28" s="6"/>
      <c r="Q28" s="6"/>
      <c r="R28" s="6"/>
      <c r="S28" s="6"/>
      <c r="T28" s="6"/>
      <c r="U28" s="6"/>
      <c r="V28" s="6" t="str">
        <f t="shared" si="12"/>
        <v>2. Derece RolTürkçeEvetHayır</v>
      </c>
      <c r="W28" s="11">
        <f t="shared" si="13"/>
        <v>147</v>
      </c>
      <c r="X28" s="11"/>
      <c r="Y28" s="11"/>
      <c r="Z28" s="11"/>
      <c r="AA28" s="11"/>
      <c r="AB28" s="11"/>
      <c r="AC28" s="11"/>
      <c r="AD28" s="11"/>
      <c r="AE28" s="11"/>
      <c r="AF28" s="6"/>
      <c r="AG28" s="6"/>
      <c r="AH28" s="6" t="s">
        <v>106</v>
      </c>
      <c r="AI28" s="6">
        <v>0.4</v>
      </c>
      <c r="AJ28" s="6"/>
      <c r="AK28" s="6"/>
    </row>
    <row r="29" spans="1:37" ht="15.75" customHeight="1" x14ac:dyDescent="0.25">
      <c r="A29" s="6"/>
      <c r="B29" s="25"/>
      <c r="C29" s="25"/>
      <c r="D29" s="11"/>
      <c r="E29" s="6"/>
      <c r="F29" s="6"/>
      <c r="G29" s="6"/>
      <c r="H29" s="6"/>
      <c r="I29" s="6"/>
      <c r="J29" s="6"/>
      <c r="K29" s="14"/>
      <c r="L29" s="6"/>
      <c r="M29" s="6"/>
      <c r="N29" s="15"/>
      <c r="O29" s="6"/>
      <c r="P29" s="6"/>
      <c r="Q29" s="6"/>
      <c r="R29" s="6"/>
      <c r="S29" s="6"/>
      <c r="T29" s="6"/>
      <c r="U29" s="6"/>
      <c r="V29" s="6" t="str">
        <f t="shared" si="12"/>
        <v>3. Derece RolTürkçeEvetHayır</v>
      </c>
      <c r="W29" s="11">
        <f t="shared" si="13"/>
        <v>86</v>
      </c>
      <c r="X29" s="11"/>
      <c r="Y29" s="11"/>
      <c r="Z29" s="11"/>
      <c r="AA29" s="11"/>
      <c r="AB29" s="11"/>
      <c r="AC29" s="11"/>
      <c r="AD29" s="11"/>
      <c r="AE29" s="11"/>
      <c r="AF29" s="6"/>
      <c r="AG29" s="6"/>
      <c r="AH29" s="6" t="s">
        <v>107</v>
      </c>
      <c r="AI29" s="6">
        <v>1</v>
      </c>
      <c r="AJ29" s="6"/>
      <c r="AK29" s="6"/>
    </row>
    <row r="30" spans="1:37" ht="15.75" customHeight="1" x14ac:dyDescent="0.25">
      <c r="A30" s="6"/>
      <c r="B30" s="25"/>
      <c r="C30" s="25"/>
      <c r="D30" s="11"/>
      <c r="E30" s="6"/>
      <c r="F30" s="6"/>
      <c r="G30" s="6"/>
      <c r="H30" s="6"/>
      <c r="I30" s="6"/>
      <c r="J30" s="6"/>
      <c r="K30" s="14"/>
      <c r="L30" s="6"/>
      <c r="M30" s="6"/>
      <c r="N30" s="15"/>
      <c r="O30" s="6"/>
      <c r="P30" s="6"/>
      <c r="Q30" s="6"/>
      <c r="R30" s="6"/>
      <c r="S30" s="6"/>
      <c r="T30" s="6"/>
      <c r="U30" s="6"/>
      <c r="V30" s="6" t="str">
        <f t="shared" si="12"/>
        <v>FGR/RabarbaTürkçeEvetHayır</v>
      </c>
      <c r="W30" s="11">
        <f t="shared" si="13"/>
        <v>820</v>
      </c>
      <c r="X30" s="11"/>
      <c r="Y30" s="11"/>
      <c r="Z30" s="11"/>
      <c r="AA30" s="11"/>
      <c r="AB30" s="11"/>
      <c r="AC30" s="11"/>
      <c r="AD30" s="11"/>
      <c r="AE30" s="11"/>
      <c r="AF30" s="6"/>
      <c r="AG30" s="6"/>
      <c r="AH30" s="6" t="s">
        <v>108</v>
      </c>
      <c r="AI30" s="6">
        <v>1</v>
      </c>
      <c r="AJ30" s="6"/>
      <c r="AK30" s="6"/>
    </row>
    <row r="31" spans="1:37" ht="15.75" customHeight="1" x14ac:dyDescent="0.25">
      <c r="A31" s="6"/>
      <c r="B31" s="25"/>
      <c r="C31" s="25"/>
      <c r="D31" s="11"/>
      <c r="E31" s="6"/>
      <c r="F31" s="6"/>
      <c r="G31" s="6"/>
      <c r="H31" s="6"/>
      <c r="I31" s="6"/>
      <c r="J31" s="6"/>
      <c r="K31" s="14"/>
      <c r="L31" s="6"/>
      <c r="M31" s="6"/>
      <c r="N31" s="15"/>
      <c r="O31" s="6"/>
      <c r="P31" s="6"/>
      <c r="Q31" s="6"/>
      <c r="R31" s="6"/>
      <c r="S31" s="6"/>
      <c r="T31" s="6"/>
      <c r="U31" s="6"/>
      <c r="V31" s="6" t="str">
        <f t="shared" si="12"/>
        <v>Tek AnlatıcıTürkçeEvetHayır</v>
      </c>
      <c r="W31" s="11">
        <v>0</v>
      </c>
      <c r="X31" s="11"/>
      <c r="Y31" s="11"/>
      <c r="Z31" s="11"/>
      <c r="AA31" s="11"/>
      <c r="AB31" s="11"/>
      <c r="AC31" s="11"/>
      <c r="AD31" s="11"/>
      <c r="AE31" s="11"/>
      <c r="AF31" s="6"/>
      <c r="AG31" s="6"/>
      <c r="AH31" s="6" t="s">
        <v>109</v>
      </c>
      <c r="AI31" s="6">
        <v>0.5</v>
      </c>
      <c r="AJ31" s="6"/>
      <c r="AK31" s="6"/>
    </row>
    <row r="32" spans="1:37" ht="15.75" customHeight="1" x14ac:dyDescent="0.25">
      <c r="A32" s="6"/>
      <c r="B32" s="25"/>
      <c r="C32" s="25"/>
      <c r="D32" s="11"/>
      <c r="E32" s="6"/>
      <c r="F32" s="6"/>
      <c r="G32" s="6"/>
      <c r="H32" s="6"/>
      <c r="I32" s="6"/>
      <c r="J32" s="6"/>
      <c r="K32" s="6"/>
      <c r="L32" s="6"/>
      <c r="M32" s="6"/>
      <c r="N32" s="15"/>
      <c r="O32" s="6"/>
      <c r="P32" s="6"/>
      <c r="Q32" s="6"/>
      <c r="R32" s="6"/>
      <c r="S32" s="6"/>
      <c r="T32" s="6"/>
      <c r="U32" s="6"/>
      <c r="V32" s="10" t="str">
        <f t="shared" ref="V32:V36" si="14">R2&amp;$S$3&amp;$T$3&amp;$U$2</f>
        <v>BaşrolTürkçeHayırEvet</v>
      </c>
      <c r="W32" s="11">
        <f t="shared" ref="W32:W35" si="15">+W27</f>
        <v>246</v>
      </c>
      <c r="X32" s="11"/>
      <c r="Y32" s="11"/>
      <c r="Z32" s="11"/>
      <c r="AA32" s="11"/>
      <c r="AB32" s="11"/>
      <c r="AC32" s="11"/>
      <c r="AD32" s="11"/>
      <c r="AE32" s="11"/>
      <c r="AF32" s="6"/>
      <c r="AG32" s="6"/>
      <c r="AH32" s="6" t="s">
        <v>110</v>
      </c>
      <c r="AI32" s="6">
        <v>0.5</v>
      </c>
      <c r="AJ32" s="6"/>
      <c r="AK32" s="6"/>
    </row>
    <row r="33" spans="1:37" ht="15.75" customHeight="1" x14ac:dyDescent="0.25">
      <c r="A33" s="6"/>
      <c r="B33" s="25"/>
      <c r="C33" s="25"/>
      <c r="D33" s="11"/>
      <c r="E33" s="6"/>
      <c r="F33" s="6"/>
      <c r="G33" s="6"/>
      <c r="H33" s="6"/>
      <c r="I33" s="6"/>
      <c r="J33" s="6"/>
      <c r="K33" s="6"/>
      <c r="L33" s="6"/>
      <c r="M33" s="6"/>
      <c r="N33" s="15"/>
      <c r="O33" s="6"/>
      <c r="P33" s="6"/>
      <c r="Q33" s="6"/>
      <c r="R33" s="6"/>
      <c r="S33" s="6"/>
      <c r="T33" s="6"/>
      <c r="U33" s="6"/>
      <c r="V33" s="6" t="str">
        <f t="shared" si="14"/>
        <v>2. Derece RolTürkçeHayırEvet</v>
      </c>
      <c r="W33" s="11">
        <f t="shared" si="15"/>
        <v>147</v>
      </c>
      <c r="X33" s="11"/>
      <c r="Y33" s="11"/>
      <c r="Z33" s="11"/>
      <c r="AA33" s="11"/>
      <c r="AB33" s="11"/>
      <c r="AC33" s="11"/>
      <c r="AD33" s="11"/>
      <c r="AE33" s="11"/>
      <c r="AF33" s="6"/>
      <c r="AG33" s="6"/>
      <c r="AH33" s="6" t="s">
        <v>111</v>
      </c>
      <c r="AI33" s="6">
        <v>1</v>
      </c>
      <c r="AJ33" s="6"/>
      <c r="AK33" s="6"/>
    </row>
    <row r="34" spans="1:37" ht="15.75" customHeight="1" x14ac:dyDescent="0.25">
      <c r="A34" s="6"/>
      <c r="B34" s="25"/>
      <c r="C34" s="25"/>
      <c r="D34" s="11"/>
      <c r="E34" s="6"/>
      <c r="F34" s="6"/>
      <c r="G34" s="6"/>
      <c r="H34" s="6"/>
      <c r="I34" s="6"/>
      <c r="J34" s="6"/>
      <c r="K34" s="6"/>
      <c r="L34" s="6"/>
      <c r="M34" s="6"/>
      <c r="N34" s="15"/>
      <c r="O34" s="6"/>
      <c r="P34" s="6"/>
      <c r="Q34" s="6"/>
      <c r="R34" s="6"/>
      <c r="S34" s="6"/>
      <c r="T34" s="6"/>
      <c r="U34" s="6"/>
      <c r="V34" s="6" t="str">
        <f t="shared" si="14"/>
        <v>3. Derece RolTürkçeHayırEvet</v>
      </c>
      <c r="W34" s="11">
        <f t="shared" si="15"/>
        <v>86</v>
      </c>
      <c r="X34" s="11"/>
      <c r="Y34" s="11"/>
      <c r="Z34" s="11"/>
      <c r="AA34" s="11"/>
      <c r="AB34" s="11"/>
      <c r="AC34" s="11"/>
      <c r="AD34" s="11"/>
      <c r="AE34" s="11"/>
      <c r="AF34" s="6"/>
      <c r="AG34" s="6"/>
      <c r="AH34" s="6" t="s">
        <v>112</v>
      </c>
      <c r="AI34" s="6">
        <v>1</v>
      </c>
      <c r="AJ34" s="6"/>
      <c r="AK34" s="6"/>
    </row>
    <row r="35" spans="1:37" ht="15.75" customHeight="1" x14ac:dyDescent="0.25">
      <c r="A35" s="6"/>
      <c r="B35" s="25"/>
      <c r="C35" s="25"/>
      <c r="D35" s="11"/>
      <c r="E35" s="6"/>
      <c r="F35" s="6"/>
      <c r="G35" s="6"/>
      <c r="H35" s="6"/>
      <c r="I35" s="6"/>
      <c r="J35" s="6"/>
      <c r="K35" s="6"/>
      <c r="L35" s="6"/>
      <c r="M35" s="6"/>
      <c r="N35" s="15"/>
      <c r="O35" s="6"/>
      <c r="P35" s="6"/>
      <c r="Q35" s="6"/>
      <c r="R35" s="6"/>
      <c r="S35" s="6"/>
      <c r="T35" s="6"/>
      <c r="U35" s="6"/>
      <c r="V35" s="6" t="str">
        <f t="shared" si="14"/>
        <v>FGR/RabarbaTürkçeHayırEvet</v>
      </c>
      <c r="W35" s="11">
        <f t="shared" si="15"/>
        <v>820</v>
      </c>
      <c r="X35" s="11"/>
      <c r="Y35" s="11"/>
      <c r="Z35" s="11"/>
      <c r="AA35" s="11"/>
      <c r="AB35" s="11"/>
      <c r="AC35" s="11"/>
      <c r="AD35" s="11"/>
      <c r="AE35" s="11"/>
      <c r="AF35" s="6"/>
      <c r="AG35" s="6"/>
      <c r="AH35" s="6" t="s">
        <v>113</v>
      </c>
      <c r="AI35" s="6">
        <v>0.5</v>
      </c>
      <c r="AJ35" s="6"/>
      <c r="AK35" s="6"/>
    </row>
    <row r="36" spans="1:37" ht="15.75" customHeight="1" x14ac:dyDescent="0.25">
      <c r="A36" s="6"/>
      <c r="B36" s="25"/>
      <c r="C36" s="25"/>
      <c r="D36" s="11"/>
      <c r="E36" s="6"/>
      <c r="F36" s="6"/>
      <c r="G36" s="6"/>
      <c r="H36" s="6"/>
      <c r="I36" s="6"/>
      <c r="J36" s="6"/>
      <c r="K36" s="6"/>
      <c r="L36" s="6"/>
      <c r="M36" s="6"/>
      <c r="N36" s="15"/>
      <c r="O36" s="6"/>
      <c r="P36" s="6"/>
      <c r="Q36" s="6"/>
      <c r="R36" s="6"/>
      <c r="S36" s="6"/>
      <c r="T36" s="6"/>
      <c r="U36" s="6"/>
      <c r="V36" s="6" t="str">
        <f t="shared" si="14"/>
        <v>Tek AnlatıcıTürkçeHayırEvet</v>
      </c>
      <c r="W36" s="11">
        <v>0</v>
      </c>
      <c r="X36" s="11"/>
      <c r="Y36" s="11"/>
      <c r="Z36" s="11"/>
      <c r="AA36" s="11"/>
      <c r="AB36" s="11"/>
      <c r="AC36" s="11"/>
      <c r="AD36" s="11"/>
      <c r="AE36" s="11"/>
      <c r="AF36" s="6"/>
      <c r="AG36" s="6"/>
      <c r="AH36" s="6" t="s">
        <v>114</v>
      </c>
      <c r="AI36" s="6">
        <v>2</v>
      </c>
      <c r="AJ36" s="6"/>
      <c r="AK36" s="6"/>
    </row>
    <row r="37" spans="1:37" ht="15.75" customHeight="1" x14ac:dyDescent="0.25">
      <c r="A37" s="6"/>
      <c r="B37" s="25"/>
      <c r="C37" s="25"/>
      <c r="D37" s="11"/>
      <c r="E37" s="6"/>
      <c r="F37" s="6"/>
      <c r="G37" s="6"/>
      <c r="H37" s="6"/>
      <c r="I37" s="6"/>
      <c r="J37" s="6"/>
      <c r="K37" s="6"/>
      <c r="L37" s="6"/>
      <c r="M37" s="6"/>
      <c r="N37" s="15"/>
      <c r="O37" s="6"/>
      <c r="P37" s="6"/>
      <c r="Q37" s="6"/>
      <c r="R37" s="6"/>
      <c r="S37" s="6"/>
      <c r="T37" s="6"/>
      <c r="U37" s="6"/>
      <c r="V37" s="10" t="str">
        <f t="shared" ref="V37:V41" si="16">R2&amp;$S$3&amp;$T$3&amp;$U$3</f>
        <v>BaşrolTürkçeHayırHayır</v>
      </c>
      <c r="W37" s="11">
        <f t="shared" ref="W37:W40" si="17">+W32</f>
        <v>246</v>
      </c>
      <c r="X37" s="11"/>
      <c r="Y37" s="11"/>
      <c r="Z37" s="11"/>
      <c r="AA37" s="11"/>
      <c r="AB37" s="11"/>
      <c r="AC37" s="11"/>
      <c r="AD37" s="11"/>
      <c r="AE37" s="11"/>
      <c r="AF37" s="6"/>
      <c r="AG37" s="6"/>
      <c r="AH37" s="6" t="s">
        <v>115</v>
      </c>
      <c r="AI37" s="6">
        <v>0.5</v>
      </c>
      <c r="AJ37" s="6"/>
      <c r="AK37" s="6"/>
    </row>
    <row r="38" spans="1:37" ht="15.75" customHeight="1" x14ac:dyDescent="0.25">
      <c r="A38" s="6"/>
      <c r="B38" s="25"/>
      <c r="C38" s="25"/>
      <c r="D38" s="11"/>
      <c r="E38" s="6"/>
      <c r="F38" s="6"/>
      <c r="G38" s="6"/>
      <c r="H38" s="6"/>
      <c r="I38" s="6"/>
      <c r="J38" s="6"/>
      <c r="K38" s="6"/>
      <c r="L38" s="6"/>
      <c r="M38" s="6"/>
      <c r="N38" s="15"/>
      <c r="O38" s="6"/>
      <c r="P38" s="6"/>
      <c r="Q38" s="6"/>
      <c r="R38" s="6"/>
      <c r="S38" s="6"/>
      <c r="T38" s="6"/>
      <c r="U38" s="6"/>
      <c r="V38" s="6" t="str">
        <f t="shared" si="16"/>
        <v>2. Derece RolTürkçeHayırHayır</v>
      </c>
      <c r="W38" s="11">
        <f t="shared" si="17"/>
        <v>147</v>
      </c>
      <c r="X38" s="11"/>
      <c r="Y38" s="11"/>
      <c r="Z38" s="11"/>
      <c r="AA38" s="11"/>
      <c r="AB38" s="11"/>
      <c r="AC38" s="11"/>
      <c r="AD38" s="11"/>
      <c r="AE38" s="11"/>
      <c r="AF38" s="6"/>
      <c r="AG38" s="6"/>
      <c r="AH38" s="10" t="s">
        <v>116</v>
      </c>
      <c r="AI38" s="6">
        <v>0.15</v>
      </c>
      <c r="AJ38" s="6"/>
      <c r="AK38" s="6"/>
    </row>
    <row r="39" spans="1:37" ht="15.75" customHeight="1" x14ac:dyDescent="0.25">
      <c r="A39" s="6"/>
      <c r="B39" s="25"/>
      <c r="C39" s="25"/>
      <c r="D39" s="11"/>
      <c r="E39" s="6"/>
      <c r="F39" s="6"/>
      <c r="G39" s="6"/>
      <c r="H39" s="6"/>
      <c r="I39" s="6"/>
      <c r="J39" s="6"/>
      <c r="K39" s="6"/>
      <c r="L39" s="6"/>
      <c r="M39" s="6"/>
      <c r="N39" s="15"/>
      <c r="O39" s="6"/>
      <c r="P39" s="6"/>
      <c r="Q39" s="6"/>
      <c r="R39" s="6"/>
      <c r="S39" s="6"/>
      <c r="T39" s="6"/>
      <c r="U39" s="6"/>
      <c r="V39" s="6" t="str">
        <f t="shared" si="16"/>
        <v>3. Derece RolTürkçeHayırHayır</v>
      </c>
      <c r="W39" s="11">
        <f t="shared" si="17"/>
        <v>86</v>
      </c>
      <c r="X39" s="11"/>
      <c r="Y39" s="11"/>
      <c r="Z39" s="11"/>
      <c r="AA39" s="11"/>
      <c r="AB39" s="11"/>
      <c r="AC39" s="11"/>
      <c r="AD39" s="11"/>
      <c r="AE39" s="11"/>
      <c r="AF39" s="6"/>
      <c r="AG39" s="6"/>
      <c r="AH39" s="6" t="s">
        <v>117</v>
      </c>
      <c r="AI39" s="6">
        <v>1</v>
      </c>
      <c r="AJ39" s="6"/>
      <c r="AK39" s="6"/>
    </row>
    <row r="40" spans="1:37" ht="15.75" customHeight="1" x14ac:dyDescent="0.25">
      <c r="A40" s="6"/>
      <c r="B40" s="25"/>
      <c r="C40" s="25"/>
      <c r="D40" s="11"/>
      <c r="E40" s="6"/>
      <c r="F40" s="6"/>
      <c r="G40" s="6"/>
      <c r="H40" s="6"/>
      <c r="I40" s="6"/>
      <c r="J40" s="6"/>
      <c r="K40" s="6"/>
      <c r="L40" s="6"/>
      <c r="M40" s="6"/>
      <c r="N40" s="15"/>
      <c r="O40" s="6"/>
      <c r="P40" s="6"/>
      <c r="Q40" s="6"/>
      <c r="R40" s="6"/>
      <c r="S40" s="6"/>
      <c r="T40" s="6"/>
      <c r="U40" s="6"/>
      <c r="V40" s="6" t="str">
        <f t="shared" si="16"/>
        <v>FGR/RabarbaTürkçeHayırHayır</v>
      </c>
      <c r="W40" s="11">
        <f t="shared" si="17"/>
        <v>820</v>
      </c>
      <c r="X40" s="11"/>
      <c r="Y40" s="11"/>
      <c r="Z40" s="11"/>
      <c r="AA40" s="11"/>
      <c r="AB40" s="11"/>
      <c r="AC40" s="11"/>
      <c r="AD40" s="11"/>
      <c r="AE40" s="11"/>
      <c r="AF40" s="6"/>
      <c r="AG40" s="6"/>
      <c r="AH40" s="6" t="s">
        <v>118</v>
      </c>
      <c r="AI40" s="6">
        <v>0.25</v>
      </c>
      <c r="AJ40" s="6"/>
      <c r="AK40" s="6"/>
    </row>
    <row r="41" spans="1:37" ht="15.75" customHeight="1" x14ac:dyDescent="0.25">
      <c r="A41" s="6"/>
      <c r="B41" s="25"/>
      <c r="C41" s="25"/>
      <c r="D41" s="11"/>
      <c r="E41" s="6"/>
      <c r="F41" s="6"/>
      <c r="G41" s="6"/>
      <c r="H41" s="6"/>
      <c r="I41" s="6"/>
      <c r="J41" s="6"/>
      <c r="K41" s="6"/>
      <c r="L41" s="6"/>
      <c r="M41" s="6"/>
      <c r="N41" s="15"/>
      <c r="O41" s="6"/>
      <c r="P41" s="6"/>
      <c r="Q41" s="6"/>
      <c r="R41" s="6"/>
      <c r="S41" s="6"/>
      <c r="T41" s="6"/>
      <c r="U41" s="6"/>
      <c r="V41" s="6" t="str">
        <f t="shared" si="16"/>
        <v>Tek AnlatıcıTürkçeHayırHayır</v>
      </c>
      <c r="W41" s="11">
        <v>0</v>
      </c>
      <c r="X41" s="11"/>
      <c r="Y41" s="11"/>
      <c r="Z41" s="11"/>
      <c r="AA41" s="11"/>
      <c r="AB41" s="11"/>
      <c r="AC41" s="11"/>
      <c r="AD41" s="11"/>
      <c r="AE41" s="11"/>
      <c r="AF41" s="6"/>
      <c r="AG41" s="6"/>
      <c r="AH41" s="6" t="s">
        <v>119</v>
      </c>
      <c r="AI41" s="6">
        <v>0.15</v>
      </c>
      <c r="AJ41" s="6"/>
      <c r="AK41" s="6"/>
    </row>
    <row r="42" spans="1:37" ht="15.75" customHeight="1" x14ac:dyDescent="0.25">
      <c r="A42" s="6"/>
      <c r="B42" s="25"/>
      <c r="C42" s="25"/>
      <c r="D42" s="11"/>
      <c r="E42" s="6"/>
      <c r="F42" s="6"/>
      <c r="G42" s="6"/>
      <c r="H42" s="6"/>
      <c r="I42" s="6"/>
      <c r="J42" s="6"/>
      <c r="K42" s="6"/>
      <c r="L42" s="6"/>
      <c r="M42" s="6"/>
      <c r="N42" s="15"/>
      <c r="O42" s="6"/>
      <c r="P42" s="6"/>
      <c r="Q42" s="6"/>
      <c r="R42" s="6"/>
      <c r="S42" s="6"/>
      <c r="T42" s="6"/>
      <c r="U42" s="6"/>
      <c r="V42" s="6"/>
      <c r="W42" s="6"/>
      <c r="X42" s="6"/>
      <c r="Y42" s="6"/>
      <c r="Z42" s="6"/>
      <c r="AA42" s="6"/>
      <c r="AB42" s="6"/>
      <c r="AC42" s="6"/>
      <c r="AD42" s="6"/>
      <c r="AE42" s="6"/>
      <c r="AF42" s="6"/>
      <c r="AG42" s="6"/>
      <c r="AH42" s="6" t="s">
        <v>120</v>
      </c>
      <c r="AI42" s="6">
        <v>0.15</v>
      </c>
      <c r="AJ42" s="6"/>
      <c r="AK42" s="6"/>
    </row>
    <row r="43" spans="1:37" ht="15.75" customHeight="1" x14ac:dyDescent="0.25">
      <c r="A43" s="6"/>
      <c r="B43" s="25"/>
      <c r="C43" s="25"/>
      <c r="D43" s="11"/>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t="s">
        <v>121</v>
      </c>
      <c r="AI43" s="6">
        <v>1</v>
      </c>
      <c r="AJ43" s="6"/>
      <c r="AK43" s="6"/>
    </row>
    <row r="44" spans="1:37" ht="15.75" customHeight="1" x14ac:dyDescent="0.25">
      <c r="A44" s="6"/>
      <c r="B44" s="25"/>
      <c r="C44" s="25"/>
      <c r="D44" s="11"/>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t="s">
        <v>122</v>
      </c>
      <c r="AI44" s="6">
        <v>0.15</v>
      </c>
      <c r="AJ44" s="6"/>
      <c r="AK44" s="6"/>
    </row>
    <row r="45" spans="1:37" ht="15.75" customHeight="1" x14ac:dyDescent="0.25">
      <c r="A45" s="6"/>
      <c r="B45" s="25"/>
      <c r="C45" s="25"/>
      <c r="D45" s="11"/>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t="s">
        <v>123</v>
      </c>
      <c r="AI45" s="6">
        <v>1</v>
      </c>
      <c r="AJ45" s="6"/>
      <c r="AK45" s="6"/>
    </row>
    <row r="46" spans="1:37" ht="15.75" customHeight="1" x14ac:dyDescent="0.25">
      <c r="A46" s="6"/>
      <c r="B46" s="25"/>
      <c r="C46" s="25"/>
      <c r="D46" s="11"/>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t="s">
        <v>124</v>
      </c>
      <c r="AI46" s="6">
        <v>0.25</v>
      </c>
      <c r="AJ46" s="6"/>
      <c r="AK46" s="6"/>
    </row>
    <row r="47" spans="1:37" ht="15.75" customHeight="1" x14ac:dyDescent="0.25">
      <c r="A47" s="6"/>
      <c r="B47" s="25"/>
      <c r="C47" s="25"/>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t="s">
        <v>125</v>
      </c>
      <c r="AI47" s="6">
        <v>0.2</v>
      </c>
      <c r="AJ47" s="6"/>
      <c r="AK47" s="6"/>
    </row>
    <row r="48" spans="1:37" ht="15.75" customHeight="1" x14ac:dyDescent="0.25">
      <c r="A48" s="6"/>
      <c r="B48" s="25"/>
      <c r="C48" s="25"/>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t="s">
        <v>126</v>
      </c>
      <c r="AI48" s="6">
        <v>1</v>
      </c>
      <c r="AJ48" s="6"/>
      <c r="AK48" s="6"/>
    </row>
    <row r="49" spans="1:37" ht="15.75" customHeight="1" x14ac:dyDescent="0.25">
      <c r="A49" s="6"/>
      <c r="B49" s="25"/>
      <c r="C49" s="25"/>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t="s">
        <v>127</v>
      </c>
      <c r="AI49" s="6">
        <v>0.35</v>
      </c>
      <c r="AJ49" s="6"/>
      <c r="AK49" s="6"/>
    </row>
    <row r="50" spans="1:37" ht="15.75" customHeight="1" x14ac:dyDescent="0.2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t="s">
        <v>128</v>
      </c>
      <c r="AI50" s="6">
        <v>0.2</v>
      </c>
      <c r="AJ50" s="6"/>
      <c r="AK50" s="6"/>
    </row>
    <row r="51" spans="1:37" ht="15.75" customHeight="1"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t="s">
        <v>129</v>
      </c>
      <c r="AI51" s="6">
        <v>0.2</v>
      </c>
      <c r="AJ51" s="6"/>
      <c r="AK51" s="6"/>
    </row>
    <row r="52" spans="1:37" ht="15.75" customHeight="1"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t="s">
        <v>130</v>
      </c>
      <c r="AI52" s="6">
        <v>1</v>
      </c>
      <c r="AJ52" s="6"/>
      <c r="AK52" s="6"/>
    </row>
    <row r="53" spans="1:37" ht="15.75" customHeight="1" x14ac:dyDescent="0.2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t="s">
        <v>131</v>
      </c>
      <c r="AI53" s="6">
        <v>0.2</v>
      </c>
      <c r="AJ53" s="6"/>
      <c r="AK53" s="6"/>
    </row>
    <row r="54" spans="1:37" ht="15.75" customHeight="1" x14ac:dyDescent="0.2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t="s">
        <v>132</v>
      </c>
      <c r="AI54" s="6">
        <v>1.4</v>
      </c>
      <c r="AJ54" s="6"/>
      <c r="AK54" s="6"/>
    </row>
    <row r="55" spans="1:37" ht="15.75" customHeight="1" x14ac:dyDescent="0.2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t="s">
        <v>133</v>
      </c>
      <c r="AI55" s="6">
        <v>0.35</v>
      </c>
      <c r="AJ55" s="6"/>
      <c r="AK55" s="6"/>
    </row>
    <row r="56" spans="1:37" ht="15.75" customHeight="1" x14ac:dyDescent="0.2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t="s">
        <v>134</v>
      </c>
      <c r="AI56" s="6">
        <v>0.35</v>
      </c>
      <c r="AJ56" s="6"/>
      <c r="AK56" s="6"/>
    </row>
    <row r="57" spans="1:37" ht="15.75" customHeight="1" x14ac:dyDescent="0.2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t="s">
        <v>135</v>
      </c>
      <c r="AI57" s="6">
        <v>1</v>
      </c>
      <c r="AJ57" s="6"/>
      <c r="AK57" s="6"/>
    </row>
    <row r="58" spans="1:37" ht="15.75" customHeight="1" x14ac:dyDescent="0.2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t="s">
        <v>136</v>
      </c>
      <c r="AI58" s="6">
        <v>0.4</v>
      </c>
      <c r="AJ58" s="6"/>
      <c r="AK58" s="6"/>
    </row>
    <row r="59" spans="1:37" ht="15.75" customHeight="1" x14ac:dyDescent="0.2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t="s">
        <v>137</v>
      </c>
      <c r="AI59" s="6">
        <v>0.25</v>
      </c>
      <c r="AJ59" s="6"/>
      <c r="AK59" s="6"/>
    </row>
    <row r="60" spans="1:37" ht="15.75" customHeight="1" x14ac:dyDescent="0.2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t="s">
        <v>138</v>
      </c>
      <c r="AI60" s="6">
        <v>0.35</v>
      </c>
      <c r="AJ60" s="6"/>
      <c r="AK60" s="6"/>
    </row>
    <row r="61" spans="1:37" ht="15.75" customHeight="1"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t="s">
        <v>139</v>
      </c>
      <c r="AI61" s="6">
        <v>1</v>
      </c>
      <c r="AJ61" s="6"/>
      <c r="AK61" s="6"/>
    </row>
    <row r="62" spans="1:37" ht="15.75" customHeight="1"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t="s">
        <v>140</v>
      </c>
      <c r="AI62" s="6">
        <v>0.25</v>
      </c>
      <c r="AJ62" s="6"/>
      <c r="AK62" s="6"/>
    </row>
    <row r="63" spans="1:37" ht="15.75" customHeight="1" x14ac:dyDescent="0.2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t="s">
        <v>141</v>
      </c>
      <c r="AI63" s="6">
        <v>1.6</v>
      </c>
      <c r="AJ63" s="6"/>
      <c r="AK63" s="6"/>
    </row>
    <row r="64" spans="1:37" ht="15.75" customHeight="1"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t="s">
        <v>142</v>
      </c>
      <c r="AI64" s="6">
        <v>0.4</v>
      </c>
      <c r="AJ64" s="6"/>
      <c r="AK64" s="6"/>
    </row>
    <row r="65" spans="1:37" ht="15.75" customHeight="1"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t="s">
        <v>143</v>
      </c>
      <c r="AI65" s="6">
        <v>1</v>
      </c>
      <c r="AJ65" s="6"/>
      <c r="AK65" s="6"/>
    </row>
    <row r="66" spans="1:37" ht="15.75" customHeight="1"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t="s">
        <v>144</v>
      </c>
      <c r="AI66" s="6">
        <v>1</v>
      </c>
      <c r="AJ66" s="6"/>
      <c r="AK66" s="6"/>
    </row>
    <row r="67" spans="1:37" ht="15.75" customHeight="1"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t="s">
        <v>145</v>
      </c>
      <c r="AI67" s="6">
        <v>0.5</v>
      </c>
      <c r="AJ67" s="6"/>
      <c r="AK67" s="6"/>
    </row>
    <row r="68" spans="1:37" ht="15.75" customHeight="1" x14ac:dyDescent="0.2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t="s">
        <v>146</v>
      </c>
      <c r="AI68" s="6">
        <v>0.5</v>
      </c>
      <c r="AJ68" s="6"/>
      <c r="AK68" s="6"/>
    </row>
    <row r="69" spans="1:37" ht="15.75" customHeight="1" x14ac:dyDescent="0.2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t="s">
        <v>147</v>
      </c>
      <c r="AI69" s="6">
        <v>1</v>
      </c>
      <c r="AJ69" s="6"/>
      <c r="AK69" s="6"/>
    </row>
    <row r="70" spans="1:37" ht="15.75" customHeight="1" x14ac:dyDescent="0.2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t="s">
        <v>148</v>
      </c>
      <c r="AI70" s="6">
        <v>1</v>
      </c>
      <c r="AJ70" s="6"/>
      <c r="AK70" s="6"/>
    </row>
    <row r="71" spans="1:37" ht="15.75" customHeight="1" x14ac:dyDescent="0.2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t="s">
        <v>149</v>
      </c>
      <c r="AI71" s="6">
        <v>0.5</v>
      </c>
      <c r="AJ71" s="6"/>
      <c r="AK71" s="6"/>
    </row>
    <row r="72" spans="1:37" ht="15.75" customHeight="1" x14ac:dyDescent="0.2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t="s">
        <v>150</v>
      </c>
      <c r="AI72" s="6">
        <v>2</v>
      </c>
      <c r="AJ72" s="6"/>
      <c r="AK72" s="6"/>
    </row>
    <row r="73" spans="1:37" ht="15.75" customHeight="1" x14ac:dyDescent="0.2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t="s">
        <v>151</v>
      </c>
      <c r="AI73" s="6">
        <v>0.5</v>
      </c>
      <c r="AJ73" s="6"/>
      <c r="AK73" s="6"/>
    </row>
    <row r="74" spans="1:37" ht="15.75" customHeight="1" x14ac:dyDescent="0.2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row>
    <row r="75" spans="1:37" ht="15.75" customHeight="1" x14ac:dyDescent="0.2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row>
    <row r="76" spans="1:37" ht="15.75" customHeight="1" x14ac:dyDescent="0.2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row>
    <row r="77" spans="1:37" ht="15.75" customHeight="1" x14ac:dyDescent="0.2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row>
    <row r="78" spans="1:37" ht="15.75" customHeight="1" x14ac:dyDescent="0.2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row>
    <row r="79" spans="1:37" ht="15.75" customHeight="1" x14ac:dyDescent="0.2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row>
    <row r="80" spans="1:37" ht="15.75" customHeight="1" x14ac:dyDescent="0.2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row>
    <row r="81" spans="1:37" ht="15.75" customHeight="1" x14ac:dyDescent="0.2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row>
    <row r="82" spans="1:37" ht="15.75" customHeight="1" x14ac:dyDescent="0.2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row>
    <row r="83" spans="1:37" ht="15.75" customHeight="1" x14ac:dyDescent="0.2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row>
    <row r="84" spans="1:37" ht="15.75" customHeight="1" x14ac:dyDescent="0.2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row>
    <row r="85" spans="1:37" ht="15.75" customHeight="1" x14ac:dyDescent="0.2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row>
    <row r="86" spans="1:37" ht="15.75" customHeight="1" x14ac:dyDescent="0.2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row>
    <row r="87" spans="1:37" ht="15.75" customHeight="1" x14ac:dyDescent="0.2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row>
    <row r="88" spans="1:37" ht="15.75" customHeight="1" x14ac:dyDescent="0.2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row>
    <row r="89" spans="1:37" ht="15.75" customHeight="1" x14ac:dyDescent="0.2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row>
    <row r="90" spans="1:37" ht="15.75" customHeight="1" x14ac:dyDescent="0.2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row>
    <row r="91" spans="1:37" ht="15.75" customHeight="1" x14ac:dyDescent="0.2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row>
    <row r="92" spans="1:37" ht="15.75" customHeight="1" x14ac:dyDescent="0.2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row>
    <row r="93" spans="1:37" ht="15.75" customHeight="1" x14ac:dyDescent="0.2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row>
    <row r="94" spans="1:37" ht="15.75" customHeight="1" x14ac:dyDescent="0.2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row>
    <row r="95" spans="1:37" ht="15.75" customHeight="1" x14ac:dyDescent="0.2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row>
    <row r="96" spans="1:37" ht="15.75" customHeight="1" x14ac:dyDescent="0.2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row>
    <row r="97" spans="1:37" ht="15.75" customHeight="1" x14ac:dyDescent="0.2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row>
    <row r="98" spans="1:37" ht="15.75" customHeight="1" x14ac:dyDescent="0.2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row>
    <row r="99" spans="1:37" ht="15.75" customHeight="1" x14ac:dyDescent="0.2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row>
    <row r="100" spans="1:37" ht="15.75" customHeight="1"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row>
  </sheetData>
  <conditionalFormatting sqref="P5 P9">
    <cfRule type="expression" dxfId="7" priority="1">
      <formula>#REF!=$P$2</formula>
    </cfRule>
  </conditionalFormatting>
  <conditionalFormatting sqref="AG2:AG11">
    <cfRule type="expression" dxfId="6" priority="2">
      <formula>#REF!=$P$2</formula>
    </cfRule>
  </conditionalFormatting>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00"/>
  <sheetViews>
    <sheetView showGridLines="0" tabSelected="1" topLeftCell="A8" workbookViewId="0">
      <selection activeCell="C3" sqref="C3"/>
    </sheetView>
  </sheetViews>
  <sheetFormatPr defaultColWidth="12.625" defaultRowHeight="15" customHeight="1" x14ac:dyDescent="0.25"/>
  <cols>
    <col min="1" max="1" width="1.875" customWidth="1"/>
    <col min="2" max="2" width="40.125" customWidth="1"/>
    <col min="3" max="3" width="13.875" customWidth="1"/>
    <col min="4" max="4" width="10.875" hidden="1" customWidth="1"/>
    <col min="5" max="5" width="34.875" hidden="1" customWidth="1"/>
    <col min="6" max="6" width="10.875" hidden="1" customWidth="1"/>
    <col min="7" max="7" width="2.875" customWidth="1"/>
    <col min="8" max="8" width="35.875" customWidth="1"/>
    <col min="9" max="9" width="13.875" customWidth="1"/>
    <col min="10" max="10" width="10.875" hidden="1" customWidth="1"/>
    <col min="11" max="11" width="44.375" hidden="1" customWidth="1"/>
    <col min="12" max="14" width="10.875" customWidth="1"/>
  </cols>
  <sheetData>
    <row r="1" spans="2:14" ht="79.5" customHeight="1" x14ac:dyDescent="0.25">
      <c r="B1" s="68" t="s">
        <v>152</v>
      </c>
      <c r="C1" s="66"/>
      <c r="D1" s="66"/>
      <c r="E1" s="66"/>
      <c r="F1" s="66"/>
      <c r="G1" s="26"/>
      <c r="H1" s="27"/>
      <c r="I1" s="27"/>
      <c r="J1" s="27"/>
      <c r="K1" s="27"/>
      <c r="L1" s="12"/>
      <c r="M1" s="12"/>
      <c r="N1" s="12"/>
    </row>
    <row r="2" spans="2:14" ht="19.5" customHeight="1" x14ac:dyDescent="0.25">
      <c r="B2" s="69" t="s">
        <v>153</v>
      </c>
      <c r="C2" s="66"/>
      <c r="D2" s="66"/>
      <c r="E2" s="66"/>
      <c r="F2" s="66"/>
      <c r="G2" s="66"/>
      <c r="H2" s="66"/>
      <c r="I2" s="66"/>
      <c r="J2" s="27"/>
      <c r="K2" s="27"/>
      <c r="L2" s="12"/>
      <c r="M2" s="12"/>
      <c r="N2" s="12"/>
    </row>
    <row r="3" spans="2:14" ht="39.75" customHeight="1" x14ac:dyDescent="0.25">
      <c r="B3" s="28" t="s">
        <v>154</v>
      </c>
      <c r="C3" s="29" t="s">
        <v>42</v>
      </c>
      <c r="D3" s="30"/>
      <c r="E3" s="30"/>
      <c r="F3" s="30"/>
      <c r="G3" s="30"/>
      <c r="H3" s="70" t="str">
        <f>IF(C3=Setup!R5,Setup!AK3,"")</f>
        <v/>
      </c>
      <c r="I3" s="66"/>
      <c r="J3" s="30"/>
      <c r="K3" s="30"/>
      <c r="L3" s="31"/>
      <c r="M3" s="12"/>
      <c r="N3" s="12"/>
    </row>
    <row r="4" spans="2:14" ht="39.75" customHeight="1" x14ac:dyDescent="0.25">
      <c r="B4" s="28" t="s">
        <v>155</v>
      </c>
      <c r="C4" s="32" t="s">
        <v>23</v>
      </c>
      <c r="D4" s="30"/>
      <c r="E4" s="30"/>
      <c r="F4" s="30"/>
      <c r="G4" s="30"/>
      <c r="H4" s="27"/>
      <c r="I4" s="27"/>
      <c r="J4" s="30"/>
      <c r="K4" s="30"/>
      <c r="L4" s="31"/>
      <c r="M4" s="12"/>
      <c r="N4" s="12"/>
    </row>
    <row r="5" spans="2:14" ht="39.75" customHeight="1" x14ac:dyDescent="0.25">
      <c r="B5" s="28" t="s">
        <v>156</v>
      </c>
      <c r="C5" s="32" t="s">
        <v>24</v>
      </c>
      <c r="D5" s="30"/>
      <c r="E5" s="30"/>
      <c r="F5" s="30"/>
      <c r="G5" s="30"/>
      <c r="H5" s="27"/>
      <c r="I5" s="27"/>
      <c r="J5" s="30"/>
      <c r="K5" s="30"/>
      <c r="L5" s="31"/>
      <c r="M5" s="12"/>
      <c r="N5" s="12"/>
    </row>
    <row r="6" spans="2:14" ht="39.75" customHeight="1" x14ac:dyDescent="0.25">
      <c r="B6" s="28" t="s">
        <v>157</v>
      </c>
      <c r="C6" s="32" t="s">
        <v>24</v>
      </c>
      <c r="D6" s="30"/>
      <c r="E6" s="30"/>
      <c r="F6" s="30"/>
      <c r="G6" s="30"/>
      <c r="H6" s="27"/>
      <c r="I6" s="27"/>
      <c r="J6" s="30"/>
      <c r="K6" s="30"/>
      <c r="L6" s="31"/>
      <c r="M6" s="12"/>
      <c r="N6" s="12"/>
    </row>
    <row r="7" spans="2:14" ht="4.5" customHeight="1" x14ac:dyDescent="0.25">
      <c r="B7" s="33"/>
      <c r="C7" s="34"/>
      <c r="D7" s="30"/>
      <c r="E7" s="30"/>
      <c r="F7" s="30"/>
      <c r="G7" s="30"/>
      <c r="H7" s="27"/>
      <c r="I7" s="27"/>
      <c r="J7" s="30"/>
      <c r="K7" s="30"/>
      <c r="L7" s="31"/>
      <c r="M7" s="12"/>
      <c r="N7" s="12"/>
    </row>
    <row r="8" spans="2:14" ht="39.75" customHeight="1" x14ac:dyDescent="0.25">
      <c r="B8" s="75" t="s">
        <v>158</v>
      </c>
      <c r="C8" s="74"/>
      <c r="D8" s="65" t="str">
        <f>C3&amp;C4&amp;C5&amp;C6</f>
        <v>3. Derece RolYabancı DilEvetEvet</v>
      </c>
      <c r="E8" s="66"/>
      <c r="F8" s="35">
        <f>IFERROR(VLOOKUP(D8,Setup!$V$2:$W$41,2,FALSE),0)</f>
        <v>28</v>
      </c>
      <c r="G8" s="36"/>
      <c r="H8" s="37">
        <f>IF(F9=0,F8,IF(C3=Setup!R5,F9,F8))</f>
        <v>28</v>
      </c>
      <c r="I8" s="38"/>
      <c r="J8" s="39"/>
      <c r="K8" s="30"/>
      <c r="L8" s="31"/>
      <c r="M8" s="12"/>
      <c r="N8" s="12"/>
    </row>
    <row r="9" spans="2:14" ht="33.75" customHeight="1" x14ac:dyDescent="0.25">
      <c r="B9" s="28"/>
      <c r="D9" s="67" t="str">
        <f>C4&amp;C5&amp;D11&amp;E25</f>
        <v>Yabancı DilEvet3+S46DK+</v>
      </c>
      <c r="E9" s="66"/>
      <c r="F9" s="41">
        <f>IFERROR(VLOOKUP(D9,Setup!AD2:AE25,2,FALSE),0)</f>
        <v>2460</v>
      </c>
      <c r="G9" s="41"/>
      <c r="J9" s="39"/>
      <c r="K9" s="30"/>
      <c r="L9" s="31"/>
      <c r="M9" s="12"/>
      <c r="N9" s="12"/>
    </row>
    <row r="10" spans="2:14" ht="4.5" customHeight="1" x14ac:dyDescent="0.25">
      <c r="B10" s="28"/>
      <c r="C10" s="35"/>
      <c r="D10" s="40"/>
      <c r="E10" s="40"/>
      <c r="F10" s="39"/>
      <c r="G10" s="39"/>
      <c r="H10" s="41"/>
      <c r="I10" s="6"/>
      <c r="J10" s="39"/>
      <c r="K10" s="30"/>
      <c r="L10" s="31"/>
      <c r="M10" s="12"/>
      <c r="N10" s="12"/>
    </row>
    <row r="11" spans="2:14" ht="39.75" hidden="1" customHeight="1" x14ac:dyDescent="0.25">
      <c r="B11" s="42" t="s">
        <v>159</v>
      </c>
      <c r="C11" s="43" t="str">
        <f>IF(C13="",C15,C13)</f>
        <v>Süresiz</v>
      </c>
      <c r="D11" s="67" t="str">
        <f>VLOOKUP(C11,Setup!Z2:AA5,2,FALSE)</f>
        <v>3+S</v>
      </c>
      <c r="E11" s="66"/>
      <c r="F11" s="30"/>
      <c r="G11" s="30"/>
      <c r="J11" s="30"/>
      <c r="K11" s="30"/>
      <c r="L11" s="31"/>
      <c r="M11" s="12"/>
      <c r="N11" s="12"/>
    </row>
    <row r="12" spans="2:14" ht="39.75" customHeight="1" x14ac:dyDescent="0.25">
      <c r="B12" s="28" t="s">
        <v>160</v>
      </c>
      <c r="C12" s="44" t="s">
        <v>161</v>
      </c>
      <c r="D12" s="30"/>
      <c r="E12" s="30"/>
      <c r="F12" s="30"/>
      <c r="G12" s="30"/>
      <c r="H12" s="27"/>
      <c r="I12" s="27"/>
      <c r="J12" s="30"/>
      <c r="K12" s="30"/>
      <c r="L12" s="31"/>
      <c r="M12" s="12"/>
      <c r="N12" s="12"/>
    </row>
    <row r="13" spans="2:14" ht="27.75" customHeight="1" x14ac:dyDescent="0.25">
      <c r="B13" s="45" t="s">
        <v>63</v>
      </c>
      <c r="C13" s="46" t="s">
        <v>21</v>
      </c>
      <c r="D13" s="47">
        <f>IFERROR(VLOOKUP(E13,Setup!$AH$2:$AI$73,2,FALSE),0)</f>
        <v>2</v>
      </c>
      <c r="E13" s="30" t="str">
        <f>B13&amp;C13&amp;$C$5</f>
        <v>Bütün haklarımı devrediyorumSüresizEvet</v>
      </c>
      <c r="F13" s="47"/>
      <c r="G13" s="47"/>
      <c r="H13" s="27"/>
      <c r="I13" s="27"/>
      <c r="J13" s="30"/>
      <c r="K13" s="30"/>
      <c r="L13" s="31"/>
      <c r="M13" s="12"/>
      <c r="N13" s="12"/>
    </row>
    <row r="14" spans="2:14" ht="15.75" customHeight="1" x14ac:dyDescent="0.25">
      <c r="B14" s="48" t="s">
        <v>162</v>
      </c>
      <c r="C14" s="44" t="s">
        <v>161</v>
      </c>
      <c r="D14" s="30"/>
      <c r="E14" s="30"/>
      <c r="F14" s="47"/>
      <c r="G14" s="47"/>
      <c r="H14" s="27"/>
      <c r="I14" s="44" t="s">
        <v>161</v>
      </c>
      <c r="J14" s="30"/>
      <c r="K14" s="30"/>
      <c r="L14" s="31"/>
      <c r="M14" s="12"/>
      <c r="N14" s="12"/>
    </row>
    <row r="15" spans="2:14" ht="27.75" customHeight="1" x14ac:dyDescent="0.25">
      <c r="B15" s="49" t="s">
        <v>27</v>
      </c>
      <c r="C15" s="50" t="s">
        <v>21</v>
      </c>
      <c r="D15" s="47">
        <f>IFERROR(VLOOKUP(E15,Setup!$AH$2:$AI$73,2,FALSE),0)</f>
        <v>1</v>
      </c>
      <c r="E15" s="30" t="str">
        <f t="shared" ref="E15:E18" si="0">B15&amp;C15&amp;$C$5</f>
        <v>OTT'de YayınSüresizEvet</v>
      </c>
      <c r="F15" s="47"/>
      <c r="G15" s="47"/>
      <c r="H15" s="49" t="s">
        <v>53</v>
      </c>
      <c r="I15" s="50" t="s">
        <v>21</v>
      </c>
      <c r="J15" s="47">
        <f>IFERROR(VLOOKUP(K15,Setup!$AH$2:$AI$73,2,FALSE),0)</f>
        <v>1</v>
      </c>
      <c r="K15" s="30" t="str">
        <f t="shared" ref="K15:K18" si="1">H15&amp;I15&amp;$C$5</f>
        <v>Başka Bir OTT'ye SatışSüresizEvet</v>
      </c>
      <c r="L15" s="47"/>
      <c r="M15" s="51"/>
      <c r="N15" s="12"/>
    </row>
    <row r="16" spans="2:14" ht="27.75" customHeight="1" x14ac:dyDescent="0.25">
      <c r="B16" s="49" t="s">
        <v>38</v>
      </c>
      <c r="C16" s="52" t="s">
        <v>21</v>
      </c>
      <c r="D16" s="47">
        <f>IFERROR(VLOOKUP(E16,Setup!$AH$2:$AI$73,2,FALSE),0)</f>
        <v>1</v>
      </c>
      <c r="E16" s="30" t="str">
        <f t="shared" si="0"/>
        <v>DVD/Bluray DağıtımıSüresizEvet</v>
      </c>
      <c r="F16" s="47"/>
      <c r="G16" s="47"/>
      <c r="H16" s="49" t="s">
        <v>60</v>
      </c>
      <c r="I16" s="52" t="s">
        <v>21</v>
      </c>
      <c r="J16" s="47">
        <f>IFERROR(VLOOKUP(K16,Setup!$AH$2:$AI$73,2,FALSE),0)</f>
        <v>0.5</v>
      </c>
      <c r="K16" s="30" t="str">
        <f t="shared" si="1"/>
        <v>Başka Bir TV ve Kapalı Devre Sisteme SatışSüresizEvet</v>
      </c>
      <c r="L16" s="47"/>
      <c r="M16" s="51"/>
      <c r="N16" s="12"/>
    </row>
    <row r="17" spans="2:14" ht="27.75" customHeight="1" x14ac:dyDescent="0.25">
      <c r="B17" s="49" t="s">
        <v>45</v>
      </c>
      <c r="C17" s="52" t="s">
        <v>21</v>
      </c>
      <c r="D17" s="47">
        <f>IFERROR(VLOOKUP(E17,Setup!$AH$2:$AI$73,2,FALSE),0)</f>
        <v>0.5</v>
      </c>
      <c r="E17" s="30" t="str">
        <f t="shared" si="0"/>
        <v>Sinemada GösterimSüresizEvet</v>
      </c>
      <c r="F17" s="47"/>
      <c r="G17" s="47"/>
      <c r="H17" s="49" t="s">
        <v>56</v>
      </c>
      <c r="I17" s="52" t="s">
        <v>21</v>
      </c>
      <c r="J17" s="47">
        <f>IFERROR(VLOOKUP(K17,Setup!$AH$2:$AI$73,2,FALSE),0)</f>
        <v>1</v>
      </c>
      <c r="K17" s="30" t="str">
        <f t="shared" si="1"/>
        <v>Başka Bir DVD/Bluray Dağıtıcısına SatışSüresizEvet</v>
      </c>
      <c r="L17" s="47"/>
      <c r="M17" s="12"/>
      <c r="N17" s="12"/>
    </row>
    <row r="18" spans="2:14" ht="27.75" customHeight="1" x14ac:dyDescent="0.25">
      <c r="B18" s="49" t="s">
        <v>49</v>
      </c>
      <c r="C18" s="52" t="s">
        <v>21</v>
      </c>
      <c r="D18" s="47">
        <f>IFERROR(VLOOKUP(E18,Setup!$AH$2:$AI$73,2,FALSE),0)</f>
        <v>0.5</v>
      </c>
      <c r="E18" s="30" t="str">
        <f t="shared" si="0"/>
        <v>TV'de ve Kapalı Devre Sistemlerde YayınSüresizEvet</v>
      </c>
      <c r="F18" s="47"/>
      <c r="G18" s="47"/>
      <c r="H18" s="49" t="s">
        <v>68</v>
      </c>
      <c r="I18" s="52" t="s">
        <v>21</v>
      </c>
      <c r="J18" s="47">
        <f>IFERROR(VLOOKUP(K18,Setup!$AH$2:$AI$73,2,FALSE),0)</f>
        <v>0.5</v>
      </c>
      <c r="K18" s="30" t="str">
        <f t="shared" si="1"/>
        <v>Diğer Muhtelif HaklarSüresizEvet</v>
      </c>
      <c r="L18" s="47"/>
      <c r="M18" s="12"/>
      <c r="N18" s="12"/>
    </row>
    <row r="19" spans="2:14" ht="15.75" customHeight="1" x14ac:dyDescent="0.25">
      <c r="B19" s="6"/>
      <c r="C19" s="6"/>
      <c r="D19" s="30"/>
      <c r="E19" s="30"/>
      <c r="F19" s="30"/>
      <c r="G19" s="30"/>
      <c r="H19" s="27"/>
      <c r="I19" s="27"/>
      <c r="J19" s="30"/>
      <c r="K19" s="30"/>
      <c r="L19" s="53"/>
      <c r="M19" s="12"/>
      <c r="N19" s="12"/>
    </row>
    <row r="20" spans="2:14" ht="15.75" hidden="1" customHeight="1" x14ac:dyDescent="0.25">
      <c r="B20" s="54" t="s">
        <v>163</v>
      </c>
      <c r="C20" s="55"/>
      <c r="D20" s="56"/>
      <c r="E20" s="56"/>
      <c r="F20" s="39"/>
      <c r="G20" s="39"/>
      <c r="H20" s="57">
        <f>H8*I20</f>
        <v>56</v>
      </c>
      <c r="I20" s="58">
        <f>IF(D13&gt;0,D13,SUM(D15:D18,J15:J18))</f>
        <v>2</v>
      </c>
      <c r="J20" s="39"/>
      <c r="K20" s="30"/>
      <c r="L20" s="31"/>
      <c r="M20" s="12"/>
      <c r="N20" s="12"/>
    </row>
    <row r="21" spans="2:14" ht="15.75" hidden="1" customHeight="1" x14ac:dyDescent="0.25">
      <c r="B21" s="27"/>
      <c r="C21" s="27"/>
      <c r="D21" s="30"/>
      <c r="E21" s="30"/>
      <c r="F21" s="30"/>
      <c r="G21" s="30"/>
      <c r="H21" s="27"/>
      <c r="I21" s="27"/>
      <c r="J21" s="30"/>
      <c r="K21" s="30"/>
      <c r="L21" s="31"/>
      <c r="M21" s="12"/>
      <c r="N21" s="12"/>
    </row>
    <row r="22" spans="2:14" ht="39.75" customHeight="1" x14ac:dyDescent="0.25">
      <c r="B22" s="75" t="s">
        <v>164</v>
      </c>
      <c r="C22" s="74"/>
      <c r="D22" s="59"/>
      <c r="E22" s="59"/>
      <c r="F22" s="30"/>
      <c r="G22" s="60"/>
      <c r="H22" s="37">
        <f>IF(C3=Setup!R5,H8,H20+H8)</f>
        <v>84</v>
      </c>
      <c r="I22" s="61"/>
      <c r="J22" s="30"/>
      <c r="K22" s="30"/>
      <c r="L22" s="31"/>
      <c r="M22" s="12"/>
      <c r="N22" s="12"/>
    </row>
    <row r="23" spans="2:14" ht="15.75" customHeight="1" x14ac:dyDescent="0.25">
      <c r="B23" s="27"/>
      <c r="C23" s="27"/>
      <c r="D23" s="30"/>
      <c r="E23" s="30"/>
      <c r="F23" s="30"/>
      <c r="G23" s="30"/>
      <c r="H23" s="27"/>
      <c r="I23" s="27"/>
      <c r="J23" s="30"/>
      <c r="K23" s="30"/>
      <c r="L23" s="31"/>
      <c r="M23" s="12"/>
      <c r="N23" s="12"/>
    </row>
    <row r="24" spans="2:14" ht="15.75" customHeight="1" x14ac:dyDescent="0.25">
      <c r="B24" s="27"/>
      <c r="C24" s="27"/>
      <c r="D24" s="30"/>
      <c r="E24" s="30"/>
      <c r="F24" s="30"/>
      <c r="G24" s="30"/>
      <c r="H24" s="27"/>
      <c r="I24" s="27"/>
      <c r="J24" s="30"/>
      <c r="K24" s="30"/>
      <c r="L24" s="31"/>
      <c r="M24" s="12"/>
      <c r="N24" s="12"/>
    </row>
    <row r="25" spans="2:14" ht="39.75" customHeight="1" x14ac:dyDescent="0.25">
      <c r="B25" s="28" t="s">
        <v>165</v>
      </c>
      <c r="C25" s="62">
        <v>100</v>
      </c>
      <c r="D25" s="30"/>
      <c r="E25" s="30" t="str">
        <f>IF(AND(C25&lt;=22,C25&gt;=1),Setup!AC2,IF(AND(C25&lt;=45,C25&gt;=23),Setup!AC3,IF(C25&gt;=46,Setup!AC4,"")))</f>
        <v>46DK+</v>
      </c>
      <c r="F25" s="30"/>
      <c r="G25" s="30"/>
      <c r="H25" s="27"/>
      <c r="I25" s="27"/>
      <c r="J25" s="30"/>
      <c r="K25" s="30"/>
      <c r="L25" s="31"/>
      <c r="M25" s="12"/>
      <c r="N25" s="12"/>
    </row>
    <row r="26" spans="2:14" ht="15.75" customHeight="1" x14ac:dyDescent="0.25">
      <c r="B26" s="27"/>
      <c r="C26" s="27"/>
      <c r="D26" s="30"/>
      <c r="E26" s="30"/>
      <c r="F26" s="30"/>
      <c r="G26" s="30"/>
      <c r="H26" s="27"/>
      <c r="I26" s="27"/>
      <c r="J26" s="30"/>
      <c r="K26" s="30"/>
      <c r="L26" s="31"/>
      <c r="M26" s="12"/>
      <c r="N26" s="12"/>
    </row>
    <row r="27" spans="2:14" ht="15.75" customHeight="1" x14ac:dyDescent="0.25">
      <c r="B27" s="27"/>
      <c r="C27" s="27"/>
      <c r="D27" s="30"/>
      <c r="E27" s="30"/>
      <c r="F27" s="30"/>
      <c r="G27" s="30"/>
      <c r="H27" s="27"/>
      <c r="I27" s="27"/>
      <c r="J27" s="30"/>
      <c r="K27" s="30"/>
      <c r="L27" s="31"/>
      <c r="M27" s="12"/>
      <c r="N27" s="12"/>
    </row>
    <row r="28" spans="2:14" ht="54" customHeight="1" x14ac:dyDescent="0.25">
      <c r="B28" s="73" t="s">
        <v>166</v>
      </c>
      <c r="C28" s="74"/>
      <c r="D28" s="30"/>
      <c r="E28" s="30"/>
      <c r="F28" s="30"/>
      <c r="G28" s="60"/>
      <c r="H28" s="63">
        <f>IF(C3=Setup!R5,H8,H22*C25)</f>
        <v>8400</v>
      </c>
      <c r="I28" s="64"/>
      <c r="J28" s="30"/>
      <c r="K28" s="30"/>
      <c r="L28" s="31"/>
      <c r="M28" s="12"/>
      <c r="N28" s="12"/>
    </row>
    <row r="29" spans="2:14" ht="22.5" customHeight="1" x14ac:dyDescent="0.25">
      <c r="B29" s="71" t="str">
        <f>IF(C3=Setup!R5,Setup!AK2,"")</f>
        <v/>
      </c>
      <c r="C29" s="66"/>
      <c r="D29" s="66"/>
      <c r="E29" s="66"/>
      <c r="F29" s="66"/>
      <c r="G29" s="66"/>
      <c r="H29" s="66"/>
      <c r="I29" s="66"/>
      <c r="J29" s="30"/>
      <c r="K29" s="30"/>
      <c r="L29" s="31"/>
      <c r="M29" s="12"/>
      <c r="N29" s="12"/>
    </row>
    <row r="30" spans="2:14" ht="22.5" customHeight="1" x14ac:dyDescent="0.25">
      <c r="B30" s="66"/>
      <c r="C30" s="66"/>
      <c r="D30" s="66"/>
      <c r="E30" s="66"/>
      <c r="F30" s="66"/>
      <c r="G30" s="66"/>
      <c r="H30" s="66"/>
      <c r="I30" s="66"/>
      <c r="J30" s="30"/>
      <c r="K30" s="30"/>
      <c r="L30" s="31"/>
      <c r="M30" s="12"/>
      <c r="N30" s="12"/>
    </row>
    <row r="31" spans="2:14" ht="22.5" customHeight="1" x14ac:dyDescent="0.25">
      <c r="B31" s="66"/>
      <c r="C31" s="66"/>
      <c r="D31" s="66"/>
      <c r="E31" s="66"/>
      <c r="F31" s="66"/>
      <c r="G31" s="66"/>
      <c r="H31" s="66"/>
      <c r="I31" s="66"/>
      <c r="J31" s="30"/>
      <c r="K31" s="30"/>
      <c r="L31" s="31"/>
      <c r="M31" s="12"/>
      <c r="N31" s="12"/>
    </row>
    <row r="32" spans="2:14" ht="15.75" customHeight="1" x14ac:dyDescent="0.25">
      <c r="B32" s="70" t="s">
        <v>167</v>
      </c>
      <c r="C32" s="66"/>
      <c r="D32" s="66"/>
      <c r="E32" s="66"/>
      <c r="F32" s="66"/>
      <c r="G32" s="66"/>
      <c r="H32" s="66"/>
      <c r="I32" s="66"/>
      <c r="J32" s="30"/>
      <c r="K32" s="30"/>
      <c r="L32" s="31"/>
      <c r="M32" s="12"/>
      <c r="N32" s="12"/>
    </row>
    <row r="33" spans="2:14" ht="15.75" customHeight="1" x14ac:dyDescent="0.25">
      <c r="B33" s="66"/>
      <c r="C33" s="66"/>
      <c r="D33" s="66"/>
      <c r="E33" s="66"/>
      <c r="F33" s="66"/>
      <c r="G33" s="66"/>
      <c r="H33" s="66"/>
      <c r="I33" s="66"/>
      <c r="J33" s="30"/>
      <c r="K33" s="30"/>
      <c r="L33" s="31"/>
      <c r="M33" s="12"/>
      <c r="N33" s="12"/>
    </row>
    <row r="34" spans="2:14" ht="15.75" customHeight="1" x14ac:dyDescent="0.25">
      <c r="B34" s="66"/>
      <c r="C34" s="66"/>
      <c r="D34" s="66"/>
      <c r="E34" s="66"/>
      <c r="F34" s="66"/>
      <c r="G34" s="66"/>
      <c r="H34" s="66"/>
      <c r="I34" s="66"/>
      <c r="J34" s="31"/>
      <c r="K34" s="31"/>
      <c r="L34" s="31"/>
      <c r="M34" s="12"/>
      <c r="N34" s="12"/>
    </row>
    <row r="35" spans="2:14" ht="15.75" customHeight="1" x14ac:dyDescent="0.25">
      <c r="B35" s="72" t="s">
        <v>168</v>
      </c>
      <c r="C35" s="66"/>
      <c r="D35" s="66"/>
      <c r="E35" s="66"/>
      <c r="F35" s="66"/>
      <c r="G35" s="66"/>
      <c r="H35" s="66"/>
      <c r="I35" s="66"/>
      <c r="J35" s="31"/>
      <c r="K35" s="31"/>
      <c r="L35" s="31"/>
      <c r="M35" s="12"/>
      <c r="N35" s="12"/>
    </row>
    <row r="36" spans="2:14" ht="15.75" customHeight="1" x14ac:dyDescent="0.25">
      <c r="B36" s="66"/>
      <c r="C36" s="66"/>
      <c r="D36" s="66"/>
      <c r="E36" s="66"/>
      <c r="F36" s="66"/>
      <c r="G36" s="66"/>
      <c r="H36" s="66"/>
      <c r="I36" s="66"/>
      <c r="J36" s="39"/>
      <c r="K36" s="39"/>
      <c r="L36" s="39"/>
      <c r="M36" s="6"/>
    </row>
    <row r="37" spans="2:14" ht="15.75" customHeight="1" x14ac:dyDescent="0.25">
      <c r="B37" s="66"/>
      <c r="C37" s="66"/>
      <c r="D37" s="66"/>
      <c r="E37" s="66"/>
      <c r="F37" s="66"/>
      <c r="G37" s="66"/>
      <c r="H37" s="66"/>
      <c r="I37" s="66"/>
      <c r="J37" s="39"/>
      <c r="K37" s="39"/>
      <c r="L37" s="39"/>
    </row>
    <row r="38" spans="2:14" ht="15.75" customHeight="1" x14ac:dyDescent="0.25">
      <c r="D38" s="39"/>
      <c r="E38" s="39"/>
      <c r="F38" s="39"/>
      <c r="G38" s="39"/>
      <c r="J38" s="39"/>
      <c r="K38" s="39"/>
      <c r="L38" s="39"/>
    </row>
    <row r="39" spans="2:14" ht="15.75" customHeight="1" x14ac:dyDescent="0.25">
      <c r="D39" s="39"/>
      <c r="E39" s="39"/>
      <c r="F39" s="39"/>
      <c r="G39" s="39"/>
      <c r="J39" s="39"/>
      <c r="K39" s="39"/>
      <c r="L39" s="39"/>
    </row>
    <row r="40" spans="2:14" ht="15.75" customHeight="1" x14ac:dyDescent="0.25">
      <c r="D40" s="39"/>
      <c r="E40" s="39"/>
      <c r="F40" s="39"/>
      <c r="G40" s="39"/>
      <c r="J40" s="39"/>
      <c r="K40" s="39"/>
      <c r="L40" s="39"/>
    </row>
    <row r="41" spans="2:14" ht="15.75" customHeight="1" x14ac:dyDescent="0.25">
      <c r="D41" s="39"/>
      <c r="E41" s="39"/>
      <c r="F41" s="39"/>
      <c r="G41" s="39"/>
      <c r="J41" s="39"/>
      <c r="K41" s="39"/>
      <c r="L41" s="39"/>
    </row>
    <row r="42" spans="2:14" ht="15.75" customHeight="1" x14ac:dyDescent="0.25">
      <c r="D42" s="39"/>
      <c r="E42" s="39"/>
      <c r="F42" s="39"/>
      <c r="G42" s="39"/>
      <c r="J42" s="39"/>
      <c r="K42" s="39"/>
      <c r="L42" s="39"/>
    </row>
    <row r="43" spans="2:14" ht="15.75" customHeight="1" x14ac:dyDescent="0.25">
      <c r="D43" s="39"/>
      <c r="E43" s="39"/>
      <c r="F43" s="39"/>
      <c r="G43" s="39"/>
      <c r="J43" s="39"/>
      <c r="K43" s="39"/>
      <c r="L43" s="39"/>
    </row>
    <row r="44" spans="2:14" ht="15.75" customHeight="1" x14ac:dyDescent="0.25">
      <c r="D44" s="39"/>
      <c r="E44" s="39"/>
      <c r="F44" s="39"/>
      <c r="G44" s="39"/>
      <c r="J44" s="39"/>
      <c r="K44" s="39"/>
      <c r="L44" s="39"/>
    </row>
    <row r="45" spans="2:14" ht="15.75" customHeight="1" x14ac:dyDescent="0.25">
      <c r="D45" s="39"/>
      <c r="E45" s="39"/>
      <c r="F45" s="39"/>
      <c r="G45" s="39"/>
      <c r="J45" s="39"/>
      <c r="K45" s="39"/>
      <c r="L45" s="39"/>
    </row>
    <row r="46" spans="2:14" ht="15.75" customHeight="1" x14ac:dyDescent="0.25">
      <c r="D46" s="39"/>
      <c r="E46" s="39"/>
      <c r="F46" s="39"/>
      <c r="G46" s="39"/>
      <c r="J46" s="39"/>
      <c r="K46" s="39"/>
      <c r="L46" s="39"/>
    </row>
    <row r="47" spans="2:14" ht="15.75" customHeight="1" x14ac:dyDescent="0.25">
      <c r="D47" s="39"/>
      <c r="E47" s="39"/>
      <c r="F47" s="39"/>
      <c r="G47" s="39"/>
      <c r="J47" s="39"/>
      <c r="K47" s="39"/>
      <c r="L47" s="39"/>
    </row>
    <row r="48" spans="2:14" ht="15.75" customHeight="1" x14ac:dyDescent="0.25">
      <c r="D48" s="39"/>
      <c r="E48" s="39"/>
      <c r="F48" s="39"/>
      <c r="G48" s="39"/>
      <c r="J48" s="39"/>
      <c r="K48" s="39"/>
      <c r="L48" s="39"/>
    </row>
    <row r="49" spans="4:12" ht="15.75" customHeight="1" x14ac:dyDescent="0.25">
      <c r="D49" s="39"/>
      <c r="E49" s="39"/>
      <c r="F49" s="39"/>
      <c r="G49" s="39"/>
      <c r="J49" s="39"/>
      <c r="K49" s="39"/>
      <c r="L49" s="39"/>
    </row>
    <row r="50" spans="4:12" ht="15.75" customHeight="1" x14ac:dyDescent="0.25">
      <c r="D50" s="39"/>
      <c r="E50" s="39"/>
      <c r="F50" s="39"/>
      <c r="G50" s="39"/>
      <c r="J50" s="39"/>
      <c r="K50" s="39"/>
      <c r="L50" s="39"/>
    </row>
    <row r="51" spans="4:12" ht="15.75" customHeight="1" x14ac:dyDescent="0.25">
      <c r="D51" s="39"/>
      <c r="E51" s="39"/>
      <c r="F51" s="39"/>
      <c r="G51" s="39"/>
      <c r="J51" s="39"/>
      <c r="K51" s="39"/>
      <c r="L51" s="39"/>
    </row>
    <row r="52" spans="4:12" ht="15.75" customHeight="1" x14ac:dyDescent="0.25">
      <c r="D52" s="39"/>
      <c r="E52" s="39"/>
      <c r="F52" s="39"/>
      <c r="G52" s="39"/>
      <c r="J52" s="39"/>
      <c r="K52" s="39"/>
      <c r="L52" s="39"/>
    </row>
    <row r="53" spans="4:12" ht="15.75" customHeight="1" x14ac:dyDescent="0.25">
      <c r="D53" s="39"/>
      <c r="E53" s="39"/>
      <c r="F53" s="39"/>
      <c r="G53" s="39"/>
    </row>
    <row r="54" spans="4:12" ht="15.75" customHeight="1" x14ac:dyDescent="0.25">
      <c r="D54" s="39"/>
      <c r="E54" s="39"/>
      <c r="F54" s="39"/>
      <c r="G54" s="39"/>
    </row>
    <row r="55" spans="4:12" ht="15.75" customHeight="1" x14ac:dyDescent="0.25">
      <c r="D55" s="39"/>
      <c r="E55" s="39"/>
      <c r="F55" s="39"/>
      <c r="G55" s="39"/>
    </row>
    <row r="56" spans="4:12" ht="15.75" customHeight="1" x14ac:dyDescent="0.25">
      <c r="D56" s="39"/>
      <c r="E56" s="39"/>
      <c r="F56" s="39"/>
      <c r="G56" s="39"/>
    </row>
    <row r="57" spans="4:12" ht="15.75" customHeight="1" x14ac:dyDescent="0.25">
      <c r="D57" s="39"/>
      <c r="E57" s="39"/>
      <c r="F57" s="39"/>
      <c r="G57" s="39"/>
    </row>
    <row r="58" spans="4:12" ht="15.75" customHeight="1" x14ac:dyDescent="0.25">
      <c r="D58" s="39"/>
      <c r="E58" s="39"/>
      <c r="F58" s="39"/>
      <c r="G58" s="39"/>
    </row>
    <row r="59" spans="4:12" ht="15.75" customHeight="1" x14ac:dyDescent="0.25">
      <c r="D59" s="39"/>
      <c r="E59" s="39"/>
      <c r="F59" s="39"/>
      <c r="G59" s="39"/>
    </row>
    <row r="60" spans="4:12" ht="15.75" customHeight="1" x14ac:dyDescent="0.25">
      <c r="D60" s="39"/>
      <c r="E60" s="39"/>
      <c r="F60" s="39"/>
      <c r="G60" s="39"/>
    </row>
    <row r="61" spans="4:12" ht="15.75" customHeight="1" x14ac:dyDescent="0.25"/>
    <row r="62" spans="4:12" ht="15.75" customHeight="1" x14ac:dyDescent="0.25"/>
    <row r="63" spans="4:12" ht="15.75" customHeight="1" x14ac:dyDescent="0.25"/>
    <row r="64" spans="4:12"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mergeCells count="12">
    <mergeCell ref="D11:E11"/>
    <mergeCell ref="B29:I31"/>
    <mergeCell ref="B32:I34"/>
    <mergeCell ref="B35:I37"/>
    <mergeCell ref="B28:C28"/>
    <mergeCell ref="B22:C22"/>
    <mergeCell ref="D8:E8"/>
    <mergeCell ref="D9:E9"/>
    <mergeCell ref="B1:F1"/>
    <mergeCell ref="B2:I2"/>
    <mergeCell ref="H3:I3"/>
    <mergeCell ref="B8:C8"/>
  </mergeCells>
  <conditionalFormatting sqref="C3:C6">
    <cfRule type="containsBlanks" dxfId="5" priority="1">
      <formula>LEN(TRIM(C3))=0</formula>
    </cfRule>
  </conditionalFormatting>
  <conditionalFormatting sqref="C13 C15:C18">
    <cfRule type="containsBlanks" dxfId="4" priority="2">
      <formula>LEN(TRIM(C13))=0</formula>
    </cfRule>
    <cfRule type="expression" dxfId="3" priority="4">
      <formula>$C$13&lt;&gt;""</formula>
    </cfRule>
  </conditionalFormatting>
  <conditionalFormatting sqref="C25">
    <cfRule type="containsBlanks" dxfId="2" priority="3">
      <formula>LEN(TRIM(C25))=0</formula>
    </cfRule>
  </conditionalFormatting>
  <conditionalFormatting sqref="I15:I18">
    <cfRule type="expression" dxfId="1" priority="5">
      <formula>$C$13&lt;&gt;""</formula>
    </cfRule>
    <cfRule type="containsBlanks" dxfId="0" priority="6">
      <formula>LEN(TRIM(I15))=0</formula>
    </cfRule>
  </conditionalFormatting>
  <dataValidations count="1">
    <dataValidation type="decimal" operator="greaterThan" allowBlank="1" showInputMessage="1" showErrorMessage="1" prompt="SADECE RAKAM GİRİNİZ - Bu alana sadece rakam girişi yapılabilir." sqref="C25" xr:uid="{00000000-0002-0000-0100-000002000000}">
      <formula1>-1</formula1>
    </dataValidation>
  </dataValidations>
  <pageMargins left="0.7" right="0.7" top="0.75" bottom="0.75" header="0" footer="0"/>
  <pageSetup paperSize="9" scale="76" orientation="portrait"/>
  <drawing r:id="rId1"/>
  <legacyDrawing r:id="rId2"/>
  <extLst>
    <ext xmlns:x14="http://schemas.microsoft.com/office/spreadsheetml/2009/9/main" uri="{CCE6A557-97BC-4b89-ADB6-D9C93CAAB3DF}">
      <x14:dataValidations xmlns:xm="http://schemas.microsoft.com/office/excel/2006/main" count="4">
        <x14:dataValidation type="list" allowBlank="1" showErrorMessage="1" xr:uid="{00000000-0002-0000-0100-000000000000}">
          <x14:formula1>
            <xm:f>Setup!$S$2:$S$3</xm:f>
          </x14:formula1>
          <xm:sqref>C4</xm:sqref>
        </x14:dataValidation>
        <x14:dataValidation type="list" allowBlank="1" showErrorMessage="1" xr:uid="{00000000-0002-0000-0100-000001000000}">
          <x14:formula1>
            <xm:f>Setup!$R$2:$R$6</xm:f>
          </x14:formula1>
          <xm:sqref>C3</xm:sqref>
        </x14:dataValidation>
        <x14:dataValidation type="list" allowBlank="1" showErrorMessage="1" xr:uid="{00000000-0002-0000-0100-000003000000}">
          <x14:formula1>
            <xm:f>Setup!$AF$2:$AF$5</xm:f>
          </x14:formula1>
          <xm:sqref>C13 C15:C18 I15:I18</xm:sqref>
        </x14:dataValidation>
        <x14:dataValidation type="list" allowBlank="1" showErrorMessage="1" xr:uid="{00000000-0002-0000-0100-000004000000}">
          <x14:formula1>
            <xm:f>Setup!$T$2:$T$3</xm:f>
          </x14:formula1>
          <xm:sqref>C5:C7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Setup</vt:lpstr>
      <vt:lpstr>Seslendirme Ücret Hesaplama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Aysun Topar</dc:creator>
  <cp:lastModifiedBy>berkayyargici@posta.mu.edu.tr</cp:lastModifiedBy>
  <cp:lastPrinted>2021-01-19T23:23:33Z</cp:lastPrinted>
  <dcterms:created xsi:type="dcterms:W3CDTF">2021-01-11T15:18:06Z</dcterms:created>
  <dcterms:modified xsi:type="dcterms:W3CDTF">2026-01-09T17:15:03Z</dcterms:modified>
</cp:coreProperties>
</file>